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27" firstSheet="1" activeTab="1"/>
  </bookViews>
  <sheets>
    <sheet name="корекция 30.11.2013" sheetId="1" state="hidden" r:id="rId1"/>
    <sheet name="ДД-2016-ПЛАН" sheetId="2" r:id="rId2"/>
    <sheet name="ДОФ.-2016-ПЛАН" sheetId="3" r:id="rId3"/>
    <sheet name="Д.337,Д.713-ДД-2016-ПЛАН" sheetId="4" r:id="rId4"/>
  </sheets>
  <definedNames/>
  <calcPr fullCalcOnLoad="1"/>
</workbook>
</file>

<file path=xl/sharedStrings.xml><?xml version="1.0" encoding="utf-8"?>
<sst xmlns="http://schemas.openxmlformats.org/spreadsheetml/2006/main" count="161" uniqueCount="92">
  <si>
    <t>Допълнително задължително пенсионно осигуряване от работодател</t>
  </si>
  <si>
    <t>работно облекло и постелен инвентар</t>
  </si>
  <si>
    <t>разходи за текущ ремонт</t>
  </si>
  <si>
    <t>Местна дейност</t>
  </si>
  <si>
    <t>разходи за храна</t>
  </si>
  <si>
    <t>разходи за материали</t>
  </si>
  <si>
    <t>разходи за вода, горива и ел.енергия</t>
  </si>
  <si>
    <t>разходи за външни услуги</t>
  </si>
  <si>
    <t>разходи за за данъци такси мита и др</t>
  </si>
  <si>
    <t>разходи за командировки</t>
  </si>
  <si>
    <t>разходи за застраховки</t>
  </si>
  <si>
    <t>Граждански договори</t>
  </si>
  <si>
    <t>Други плащания и възнаграждения</t>
  </si>
  <si>
    <t>Разходи за материали</t>
  </si>
  <si>
    <t>Разходи за текущ ремонт</t>
  </si>
  <si>
    <t>Разходи за командировки</t>
  </si>
  <si>
    <t xml:space="preserve"> - компютри и хардуер</t>
  </si>
  <si>
    <t xml:space="preserve"> - др.оборудване, машини и съоръжения</t>
  </si>
  <si>
    <t>І во тримесечие</t>
  </si>
  <si>
    <t>ІІ ро тримесечие</t>
  </si>
  <si>
    <t>ІІІ то тримесечие</t>
  </si>
  <si>
    <t>ІV то тримесечие</t>
  </si>
  <si>
    <t>Разпределение на бюджета на ЦДГ № 1 "Ян Бибиян" гр. Хасково        за 2013 г.  по дейности и параграфи</t>
  </si>
  <si>
    <t>Разходи зо глоби, неустойки и др.</t>
  </si>
  <si>
    <t>Общо</t>
  </si>
  <si>
    <t>ОБЩО:</t>
  </si>
  <si>
    <t>01 01</t>
  </si>
  <si>
    <t>02 02</t>
  </si>
  <si>
    <t>02 05</t>
  </si>
  <si>
    <t>02 08</t>
  </si>
  <si>
    <t>02 09</t>
  </si>
  <si>
    <t>Наименование на параграфа</t>
  </si>
  <si>
    <t>бюджетен параграф</t>
  </si>
  <si>
    <t>Годишна сума</t>
  </si>
  <si>
    <t>Заплати на персонала, нает по трудови и служебни правоотношения</t>
  </si>
  <si>
    <t>Обезщетения на персонала с характер на възнаграждения</t>
  </si>
  <si>
    <t>Осигурителни вноски от работодатели за ДОО</t>
  </si>
  <si>
    <t>Здравно - осигурителни вноски от работодатели</t>
  </si>
  <si>
    <t xml:space="preserve"> Разходи за храна</t>
  </si>
  <si>
    <t xml:space="preserve">Учебни и научно - изследователски разходи и книги за библиотеки </t>
  </si>
  <si>
    <t>Разходи за вода, горива и ел.енергия</t>
  </si>
  <si>
    <t>Разходи за външни услуги</t>
  </si>
  <si>
    <t>Придобиване на ДМА          в това число</t>
  </si>
  <si>
    <t>Гл. Счетоводител:</t>
  </si>
  <si>
    <t>Директор:</t>
  </si>
  <si>
    <t>Антоанета Каменова</t>
  </si>
  <si>
    <t>Михаела Георгиева..</t>
  </si>
  <si>
    <t>Общо:</t>
  </si>
  <si>
    <t>Бюджетът на ЦДГ № 1 "Ян Бибиян" Хасково е утвърден с Решение № 342 / 24.02.2012 г. на Общински съвет Хасково.</t>
  </si>
  <si>
    <t>Разпределение на бюджета на ЦДГ № 1 "Ян Бибиян" гр. Хасково                                                  за 2013 г.  по дейности и параграфи</t>
  </si>
  <si>
    <t>Михаела Георгиева</t>
  </si>
  <si>
    <t>Осигурителни вноски от работодател за Учит.Пенсионен фонд</t>
  </si>
  <si>
    <t>Изплатени суми на персонала за СБКО, за облекло и други на персонала</t>
  </si>
  <si>
    <t>05 51</t>
  </si>
  <si>
    <t>05 52</t>
  </si>
  <si>
    <t>05 60</t>
  </si>
  <si>
    <t>05 80</t>
  </si>
  <si>
    <t>Бюджетът на ЦДГ № 1 "Ян Бибиян" Хасково е утвърден с Решение № 342 / 24.02.2012 г. на Общински съвет Хасково и коригиран с писмо Изх№ 04-19-2/19.04.2013г и Изх.№ 04-19-2/30.05.2013 г - 2 броя, Изх.№ 04-19-36/25.07.2013г./ФО27/22.07.2013г./, Изх.№ 04-19-2/21.10.2013 г, Изх.№ 04-19-2/12.11.2013 г   на Кмета на Община Хасково.</t>
  </si>
  <si>
    <t>Държавна дейност - актуализация 30.11.2013 г</t>
  </si>
  <si>
    <t>Изплатени суми на персонала за СБКО,</t>
  </si>
  <si>
    <t>1013</t>
  </si>
  <si>
    <t xml:space="preserve">Разходи за материали </t>
  </si>
  <si>
    <t>Разходи за вода, горива и ел.енергия  5057/прех.остатък/+16943</t>
  </si>
  <si>
    <t>1062</t>
  </si>
  <si>
    <t>1981</t>
  </si>
  <si>
    <t>ОБЩО</t>
  </si>
  <si>
    <t>Разходи за застраховки</t>
  </si>
  <si>
    <t>Разходи за данъци</t>
  </si>
  <si>
    <t>Дофинансиране</t>
  </si>
  <si>
    <t>0101</t>
  </si>
  <si>
    <t>0551</t>
  </si>
  <si>
    <t>0552</t>
  </si>
  <si>
    <t>0560</t>
  </si>
  <si>
    <t>0580</t>
  </si>
  <si>
    <t>1016</t>
  </si>
  <si>
    <t>1020</t>
  </si>
  <si>
    <t xml:space="preserve">Заплати на персонала, нает по трудови и служебни правоотношения </t>
  </si>
  <si>
    <t>Д.337 - ИЗВЪНУЧИЛИЩНИ ДЕЙНОСТИ</t>
  </si>
  <si>
    <t>1015</t>
  </si>
  <si>
    <t>Д.713 - спорт</t>
  </si>
  <si>
    <t>Държавна дейност  - Д.322</t>
  </si>
  <si>
    <t>5201</t>
  </si>
  <si>
    <t>Лаптоп, мултимедия</t>
  </si>
  <si>
    <t xml:space="preserve">Разходи за вода, горива и ел.енергия  </t>
  </si>
  <si>
    <t>Разпределение на бюджета на ОУ "Христо Ботев" с.Войводово                                                           за 2016 г.  по дейности и параграфи за 77  ДЕЦА</t>
  </si>
  <si>
    <t>Диференцирано заплащане-11003х12м. х 3% =3960</t>
  </si>
  <si>
    <r>
      <t>Разходи за външни услуги в т.ч.: 9502х12мес.х0,8%=</t>
    </r>
    <r>
      <rPr>
        <b/>
        <sz val="10"/>
        <rFont val="Arial"/>
        <family val="2"/>
      </rPr>
      <t>912лв.</t>
    </r>
    <r>
      <rPr>
        <sz val="10"/>
        <rFont val="Arial"/>
        <family val="2"/>
      </rPr>
      <t>квалиф.</t>
    </r>
    <r>
      <rPr>
        <b/>
        <sz val="10"/>
        <rFont val="Arial"/>
        <family val="2"/>
      </rPr>
      <t xml:space="preserve">              </t>
    </r>
    <r>
      <rPr>
        <sz val="10"/>
        <rFont val="Arial"/>
        <family val="2"/>
      </rPr>
      <t>Прех.остатък пътни учители=</t>
    </r>
    <r>
      <rPr>
        <b/>
        <sz val="10"/>
        <rFont val="Arial"/>
        <family val="2"/>
      </rPr>
      <t>6167лв</t>
    </r>
    <r>
      <rPr>
        <sz val="10"/>
        <rFont val="Arial"/>
        <family val="2"/>
      </rPr>
      <t>.              Прех.остатък от ИКТ =</t>
    </r>
    <r>
      <rPr>
        <b/>
        <sz val="10"/>
        <rFont val="Arial"/>
        <family val="2"/>
      </rPr>
      <t xml:space="preserve">250лв.              </t>
    </r>
    <r>
      <rPr>
        <sz val="10"/>
        <rFont val="Arial"/>
        <family val="2"/>
      </rPr>
      <t>Други външни услуги=</t>
    </r>
    <r>
      <rPr>
        <b/>
        <sz val="10"/>
        <rFont val="Arial"/>
        <family val="2"/>
      </rPr>
      <t>3000лв.</t>
    </r>
  </si>
  <si>
    <r>
      <t>Постелен инвентар и облекло на непедаг.перс. 4х250лв.=</t>
    </r>
    <r>
      <rPr>
        <b/>
        <sz val="10"/>
        <rFont val="Arial"/>
        <family val="2"/>
      </rPr>
      <t>1000лв.</t>
    </r>
  </si>
  <si>
    <r>
      <t xml:space="preserve"> Разходи за храна в т.ч.:                                                   Преход.остатък храна=</t>
    </r>
    <r>
      <rPr>
        <b/>
        <sz val="10"/>
        <rFont val="Arial"/>
        <family val="2"/>
      </rPr>
      <t>5763 лв.</t>
    </r>
    <r>
      <rPr>
        <sz val="10"/>
        <rFont val="Arial"/>
        <family val="2"/>
      </rPr>
      <t xml:space="preserve"> Закуски 1-4кл.=</t>
    </r>
    <r>
      <rPr>
        <b/>
        <sz val="10"/>
        <rFont val="Arial"/>
        <family val="2"/>
      </rPr>
      <t>2804лв.</t>
    </r>
  </si>
  <si>
    <t>Други плащания и възнаграждения-болн.раб. първите 3 дни</t>
  </si>
  <si>
    <r>
      <t>облекло представително-учители 12,5х350 лв.=</t>
    </r>
    <r>
      <rPr>
        <b/>
        <sz val="10"/>
        <rFont val="Arial"/>
        <family val="2"/>
      </rPr>
      <t>4375лв.</t>
    </r>
  </si>
  <si>
    <t xml:space="preserve">Разпределение на бюджета на ОУ "Христо Ботев" с.Войводово                                                        за 2016 г.  по дейности и параграфи 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</si>
</sst>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.##0.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8" borderId="6" applyNumberFormat="0" applyAlignment="0" applyProtection="0"/>
    <xf numFmtId="0" fontId="33" fillId="28" borderId="2" applyNumberFormat="0" applyAlignment="0" applyProtection="0"/>
    <xf numFmtId="0" fontId="34" fillId="29" borderId="7" applyNumberFormat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32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3" fontId="2" fillId="4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" fontId="0" fillId="4" borderId="18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9" fontId="2" fillId="0" borderId="14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right" vertical="center" wrapText="1"/>
    </xf>
    <xf numFmtId="3" fontId="0" fillId="4" borderId="21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3" fontId="2" fillId="4" borderId="25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4" fontId="0" fillId="32" borderId="0" xfId="0" applyNumberFormat="1" applyFill="1" applyAlignment="1">
      <alignment horizontal="center" vertical="center" wrapText="1"/>
    </xf>
    <xf numFmtId="49" fontId="0" fillId="32" borderId="34" xfId="0" applyNumberFormat="1" applyFont="1" applyFill="1" applyBorder="1" applyAlignment="1">
      <alignment horizontal="center" vertical="center" wrapText="1"/>
    </xf>
    <xf numFmtId="49" fontId="0" fillId="32" borderId="3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49" fontId="0" fillId="32" borderId="13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0" fillId="32" borderId="36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32" borderId="37" xfId="0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32" borderId="36" xfId="0" applyFill="1" applyBorder="1" applyAlignment="1">
      <alignment horizontal="left" vertical="center" wrapText="1"/>
    </xf>
    <xf numFmtId="9" fontId="2" fillId="0" borderId="38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left" vertical="center" wrapText="1"/>
    </xf>
    <xf numFmtId="4" fontId="2" fillId="34" borderId="20" xfId="0" applyNumberFormat="1" applyFont="1" applyFill="1" applyBorder="1" applyAlignment="1">
      <alignment horizontal="right" vertical="center" wrapText="1"/>
    </xf>
    <xf numFmtId="4" fontId="2" fillId="34" borderId="13" xfId="0" applyNumberFormat="1" applyFont="1" applyFill="1" applyBorder="1" applyAlignment="1">
      <alignment horizontal="right" vertical="center" wrapText="1"/>
    </xf>
    <xf numFmtId="3" fontId="0" fillId="4" borderId="18" xfId="0" applyNumberFormat="1" applyFont="1" applyFill="1" applyBorder="1" applyAlignment="1">
      <alignment horizontal="right" vertical="center" wrapText="1"/>
    </xf>
    <xf numFmtId="4" fontId="2" fillId="34" borderId="23" xfId="0" applyNumberFormat="1" applyFont="1" applyFill="1" applyBorder="1" applyAlignment="1">
      <alignment horizontal="right" vertical="center" wrapText="1"/>
    </xf>
    <xf numFmtId="3" fontId="0" fillId="4" borderId="14" xfId="0" applyNumberFormat="1" applyFont="1" applyFill="1" applyBorder="1" applyAlignment="1">
      <alignment horizontal="right" vertical="center" wrapText="1"/>
    </xf>
    <xf numFmtId="4" fontId="2" fillId="34" borderId="15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" fontId="2" fillId="34" borderId="16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32" borderId="15" xfId="0" applyNumberFormat="1" applyFont="1" applyFill="1" applyBorder="1" applyAlignment="1">
      <alignment horizontal="right" vertical="center" wrapText="1"/>
    </xf>
    <xf numFmtId="3" fontId="0" fillId="32" borderId="21" xfId="0" applyNumberFormat="1" applyFont="1" applyFill="1" applyBorder="1" applyAlignment="1">
      <alignment horizontal="right" vertical="center" wrapText="1"/>
    </xf>
    <xf numFmtId="4" fontId="2" fillId="34" borderId="32" xfId="0" applyNumberFormat="1" applyFont="1" applyFill="1" applyBorder="1" applyAlignment="1">
      <alignment horizontal="right" vertical="center" wrapText="1"/>
    </xf>
    <xf numFmtId="4" fontId="2" fillId="32" borderId="34" xfId="0" applyNumberFormat="1" applyFont="1" applyFill="1" applyBorder="1" applyAlignment="1">
      <alignment horizontal="right" vertical="center" wrapText="1"/>
    </xf>
    <xf numFmtId="4" fontId="2" fillId="32" borderId="16" xfId="0" applyNumberFormat="1" applyFont="1" applyFill="1" applyBorder="1" applyAlignment="1">
      <alignment horizontal="right" vertical="center" wrapText="1"/>
    </xf>
    <xf numFmtId="4" fontId="2" fillId="32" borderId="32" xfId="0" applyNumberFormat="1" applyFont="1" applyFill="1" applyBorder="1" applyAlignment="1">
      <alignment horizontal="right" vertical="center" wrapText="1"/>
    </xf>
    <xf numFmtId="3" fontId="0" fillId="32" borderId="18" xfId="0" applyNumberFormat="1" applyFont="1" applyFill="1" applyBorder="1" applyAlignment="1">
      <alignment horizontal="right" vertical="center" wrapText="1"/>
    </xf>
    <xf numFmtId="4" fontId="2" fillId="34" borderId="31" xfId="0" applyNumberFormat="1" applyFont="1" applyFill="1" applyBorder="1" applyAlignment="1">
      <alignment horizontal="right" vertical="center" wrapText="1"/>
    </xf>
    <xf numFmtId="4" fontId="2" fillId="32" borderId="35" xfId="0" applyNumberFormat="1" applyFont="1" applyFill="1" applyBorder="1" applyAlignment="1">
      <alignment horizontal="right" vertical="center" wrapText="1"/>
    </xf>
    <xf numFmtId="4" fontId="2" fillId="32" borderId="31" xfId="0" applyNumberFormat="1" applyFont="1" applyFill="1" applyBorder="1" applyAlignment="1">
      <alignment horizontal="right" vertical="center" wrapText="1"/>
    </xf>
    <xf numFmtId="4" fontId="2" fillId="32" borderId="20" xfId="0" applyNumberFormat="1" applyFont="1" applyFill="1" applyBorder="1" applyAlignment="1">
      <alignment horizontal="right" vertical="center" wrapText="1"/>
    </xf>
    <xf numFmtId="4" fontId="2" fillId="32" borderId="28" xfId="0" applyNumberFormat="1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1" fillId="18" borderId="40" xfId="0" applyFont="1" applyFill="1" applyBorder="1" applyAlignment="1">
      <alignment horizontal="center" vertical="center" wrapText="1"/>
    </xf>
    <xf numFmtId="0" fontId="4" fillId="18" borderId="4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8.140625" style="1" customWidth="1"/>
    <col min="2" max="2" width="12.00390625" style="22" customWidth="1"/>
    <col min="3" max="3" width="10.8515625" style="2" customWidth="1"/>
    <col min="4" max="4" width="11.8515625" style="2" customWidth="1"/>
    <col min="5" max="5" width="12.140625" style="2" customWidth="1"/>
    <col min="6" max="7" width="11.8515625" style="1" customWidth="1"/>
    <col min="8" max="8" width="8.7109375" style="1" customWidth="1"/>
    <col min="9" max="9" width="10.140625" style="1" customWidth="1"/>
    <col min="10" max="10" width="17.140625" style="79" customWidth="1"/>
    <col min="11" max="15" width="9.140625" style="1" customWidth="1"/>
    <col min="16" max="16" width="14.28125" style="1" customWidth="1"/>
    <col min="17" max="17" width="13.57421875" style="1" customWidth="1"/>
    <col min="18" max="16384" width="9.140625" style="1" customWidth="1"/>
  </cols>
  <sheetData>
    <row r="1" spans="1:9" ht="36.75" customHeight="1">
      <c r="A1" s="128" t="s">
        <v>49</v>
      </c>
      <c r="B1" s="128"/>
      <c r="C1" s="128"/>
      <c r="D1" s="128"/>
      <c r="E1" s="128"/>
      <c r="F1" s="128"/>
      <c r="G1" s="128"/>
      <c r="H1" s="17"/>
      <c r="I1" s="17"/>
    </row>
    <row r="2" spans="1:9" ht="15.75">
      <c r="A2" s="129" t="s">
        <v>58</v>
      </c>
      <c r="B2" s="130"/>
      <c r="C2" s="130"/>
      <c r="D2" s="130"/>
      <c r="E2" s="130"/>
      <c r="F2" s="130"/>
      <c r="G2" s="130"/>
      <c r="H2" s="17"/>
      <c r="I2" s="17"/>
    </row>
    <row r="3" spans="1:9" ht="39.75" customHeight="1" thickBot="1">
      <c r="A3" s="31" t="s">
        <v>31</v>
      </c>
      <c r="B3" s="31" t="s">
        <v>32</v>
      </c>
      <c r="C3" s="32" t="s">
        <v>33</v>
      </c>
      <c r="D3" s="32" t="s">
        <v>18</v>
      </c>
      <c r="E3" s="32" t="s">
        <v>19</v>
      </c>
      <c r="F3" s="32" t="s">
        <v>20</v>
      </c>
      <c r="G3" s="32" t="s">
        <v>21</v>
      </c>
      <c r="H3" s="3"/>
      <c r="I3" s="2"/>
    </row>
    <row r="4" spans="1:17" ht="15" customHeight="1" thickBot="1">
      <c r="A4" s="131" t="s">
        <v>34</v>
      </c>
      <c r="B4" s="134" t="s">
        <v>26</v>
      </c>
      <c r="C4" s="51">
        <v>158648</v>
      </c>
      <c r="D4" s="51">
        <v>47277</v>
      </c>
      <c r="E4" s="51">
        <v>39398</v>
      </c>
      <c r="F4" s="51">
        <v>31518</v>
      </c>
      <c r="G4" s="52">
        <v>40455</v>
      </c>
      <c r="H4" s="30">
        <f>SUM(D4:G4)</f>
        <v>158648</v>
      </c>
      <c r="I4" s="4">
        <v>155220</v>
      </c>
      <c r="P4" s="70"/>
      <c r="Q4" s="70"/>
    </row>
    <row r="5" spans="1:9" ht="13.5" customHeight="1">
      <c r="A5" s="132"/>
      <c r="B5" s="135"/>
      <c r="C5" s="53">
        <v>4728</v>
      </c>
      <c r="D5" s="54">
        <v>1418</v>
      </c>
      <c r="E5" s="54">
        <v>1182</v>
      </c>
      <c r="F5" s="54">
        <v>946</v>
      </c>
      <c r="G5" s="55">
        <v>1182</v>
      </c>
      <c r="H5" s="30">
        <f aca="true" t="shared" si="0" ref="H5:H22">SUM(D5:G5)</f>
        <v>4728</v>
      </c>
      <c r="I5" s="4">
        <v>4657</v>
      </c>
    </row>
    <row r="6" spans="1:9" ht="12.75" customHeight="1">
      <c r="A6" s="133"/>
      <c r="B6" s="135"/>
      <c r="C6" s="54">
        <v>5889</v>
      </c>
      <c r="D6" s="54">
        <v>1767</v>
      </c>
      <c r="E6" s="54">
        <v>1472</v>
      </c>
      <c r="F6" s="54">
        <v>1178</v>
      </c>
      <c r="G6" s="55">
        <v>1472</v>
      </c>
      <c r="H6" s="30">
        <f t="shared" si="0"/>
        <v>5889</v>
      </c>
      <c r="I6" s="4">
        <v>8330</v>
      </c>
    </row>
    <row r="7" spans="1:16" ht="16.5" customHeight="1" thickBot="1">
      <c r="A7" s="29" t="s">
        <v>25</v>
      </c>
      <c r="B7" s="24"/>
      <c r="C7" s="56">
        <f>SUM(C4:C6)</f>
        <v>169265</v>
      </c>
      <c r="D7" s="56">
        <f>SUM(D4:D6)</f>
        <v>50462</v>
      </c>
      <c r="E7" s="56">
        <f>SUM(E4:E6)</f>
        <v>42052</v>
      </c>
      <c r="F7" s="56">
        <f>SUM(F4:F6)</f>
        <v>33642</v>
      </c>
      <c r="G7" s="56">
        <f>SUM(G4:G6)</f>
        <v>43109</v>
      </c>
      <c r="H7" s="30">
        <f>SUM(D7:G7)</f>
        <v>169265</v>
      </c>
      <c r="I7" s="4"/>
      <c r="J7" s="79">
        <f>SUM(H7)</f>
        <v>169265</v>
      </c>
      <c r="P7" s="70">
        <f>SUM(J7)</f>
        <v>169265</v>
      </c>
    </row>
    <row r="8" spans="1:10" ht="18.75" customHeight="1" thickBot="1">
      <c r="A8" s="41" t="s">
        <v>11</v>
      </c>
      <c r="B8" s="42" t="s">
        <v>27</v>
      </c>
      <c r="C8" s="57">
        <v>0</v>
      </c>
      <c r="D8" s="58">
        <v>0</v>
      </c>
      <c r="E8" s="58">
        <v>0</v>
      </c>
      <c r="F8" s="58">
        <v>0</v>
      </c>
      <c r="G8" s="59">
        <v>0</v>
      </c>
      <c r="H8" s="40">
        <f t="shared" si="0"/>
        <v>0</v>
      </c>
      <c r="I8" s="20">
        <f>SUM(I4:I6)</f>
        <v>168207</v>
      </c>
      <c r="J8" s="79">
        <f aca="true" t="shared" si="1" ref="J8:J23">SUM(H8)</f>
        <v>0</v>
      </c>
    </row>
    <row r="9" spans="1:10" ht="39" thickBot="1">
      <c r="A9" s="43" t="s">
        <v>52</v>
      </c>
      <c r="B9" s="42" t="s">
        <v>28</v>
      </c>
      <c r="C9" s="57">
        <v>12113</v>
      </c>
      <c r="D9" s="57">
        <v>3634</v>
      </c>
      <c r="E9" s="57">
        <v>3028</v>
      </c>
      <c r="F9" s="57">
        <v>2423</v>
      </c>
      <c r="G9" s="60">
        <v>3028</v>
      </c>
      <c r="H9" s="30"/>
      <c r="I9" s="4"/>
      <c r="J9" s="79">
        <f>SUM(D9:I9)</f>
        <v>12113</v>
      </c>
    </row>
    <row r="10" spans="1:10" ht="29.25" customHeight="1" thickBot="1">
      <c r="A10" s="43" t="s">
        <v>35</v>
      </c>
      <c r="B10" s="42" t="s">
        <v>29</v>
      </c>
      <c r="C10" s="57">
        <v>200</v>
      </c>
      <c r="D10" s="58">
        <v>60</v>
      </c>
      <c r="E10" s="58">
        <v>50</v>
      </c>
      <c r="F10" s="58">
        <v>40</v>
      </c>
      <c r="G10" s="59">
        <v>50</v>
      </c>
      <c r="H10" s="30">
        <f t="shared" si="0"/>
        <v>200</v>
      </c>
      <c r="I10" s="4">
        <v>200</v>
      </c>
      <c r="J10" s="79">
        <f t="shared" si="1"/>
        <v>200</v>
      </c>
    </row>
    <row r="11" spans="1:10" ht="29.25" customHeight="1" thickBot="1">
      <c r="A11" s="43" t="s">
        <v>12</v>
      </c>
      <c r="B11" s="42" t="s">
        <v>30</v>
      </c>
      <c r="C11" s="57">
        <v>1600</v>
      </c>
      <c r="D11" s="58">
        <v>480</v>
      </c>
      <c r="E11" s="58">
        <v>400</v>
      </c>
      <c r="F11" s="58">
        <v>320</v>
      </c>
      <c r="G11" s="59">
        <v>400</v>
      </c>
      <c r="H11" s="30">
        <f t="shared" si="0"/>
        <v>1600</v>
      </c>
      <c r="I11" s="4">
        <v>1600</v>
      </c>
      <c r="J11" s="79">
        <f t="shared" si="1"/>
        <v>1600</v>
      </c>
    </row>
    <row r="12" spans="1:10" ht="42.75" customHeight="1" thickBot="1">
      <c r="A12" s="43" t="s">
        <v>36</v>
      </c>
      <c r="B12" s="42" t="s">
        <v>53</v>
      </c>
      <c r="C12" s="57">
        <v>18108</v>
      </c>
      <c r="D12" s="58">
        <v>5400</v>
      </c>
      <c r="E12" s="58">
        <v>4500</v>
      </c>
      <c r="F12" s="58">
        <v>3600</v>
      </c>
      <c r="G12" s="59">
        <v>4608</v>
      </c>
      <c r="H12" s="30">
        <f t="shared" si="0"/>
        <v>18108</v>
      </c>
      <c r="I12" s="4">
        <v>18000</v>
      </c>
      <c r="J12" s="79">
        <f t="shared" si="1"/>
        <v>18108</v>
      </c>
    </row>
    <row r="13" spans="1:10" ht="35.25" customHeight="1" thickBot="1">
      <c r="A13" s="43" t="s">
        <v>51</v>
      </c>
      <c r="B13" s="42" t="s">
        <v>54</v>
      </c>
      <c r="C13" s="57">
        <v>5345</v>
      </c>
      <c r="D13" s="58">
        <v>1590</v>
      </c>
      <c r="E13" s="58">
        <v>1325</v>
      </c>
      <c r="F13" s="58">
        <v>1060</v>
      </c>
      <c r="G13" s="59">
        <v>1370</v>
      </c>
      <c r="H13" s="30">
        <f t="shared" si="0"/>
        <v>5345</v>
      </c>
      <c r="I13" s="4">
        <v>5300</v>
      </c>
      <c r="J13" s="79">
        <f t="shared" si="1"/>
        <v>5345</v>
      </c>
    </row>
    <row r="14" spans="1:10" ht="26.25" thickBot="1">
      <c r="A14" s="43" t="s">
        <v>37</v>
      </c>
      <c r="B14" s="42" t="s">
        <v>55</v>
      </c>
      <c r="C14" s="57">
        <v>8351</v>
      </c>
      <c r="D14" s="58">
        <v>2490</v>
      </c>
      <c r="E14" s="58">
        <v>2075</v>
      </c>
      <c r="F14" s="58">
        <v>1660</v>
      </c>
      <c r="G14" s="59">
        <v>2126</v>
      </c>
      <c r="H14" s="30">
        <f t="shared" si="0"/>
        <v>8351</v>
      </c>
      <c r="I14" s="4">
        <v>8300</v>
      </c>
      <c r="J14" s="79">
        <f t="shared" si="1"/>
        <v>8351</v>
      </c>
    </row>
    <row r="15" spans="1:10" ht="39" thickBot="1">
      <c r="A15" s="41" t="s">
        <v>0</v>
      </c>
      <c r="B15" s="42" t="s">
        <v>56</v>
      </c>
      <c r="C15" s="57">
        <v>4736</v>
      </c>
      <c r="D15" s="58">
        <v>1412</v>
      </c>
      <c r="E15" s="58">
        <v>1177</v>
      </c>
      <c r="F15" s="58">
        <v>940</v>
      </c>
      <c r="G15" s="59">
        <v>1207</v>
      </c>
      <c r="H15" s="30">
        <f t="shared" si="0"/>
        <v>4736</v>
      </c>
      <c r="I15" s="4">
        <v>4706</v>
      </c>
      <c r="J15" s="79">
        <f t="shared" si="1"/>
        <v>4736</v>
      </c>
    </row>
    <row r="16" spans="1:10" ht="13.5" thickBot="1">
      <c r="A16" s="33" t="s">
        <v>38</v>
      </c>
      <c r="B16" s="34">
        <v>1011</v>
      </c>
      <c r="C16" s="61">
        <v>8724</v>
      </c>
      <c r="D16" s="51">
        <v>2617</v>
      </c>
      <c r="E16" s="51">
        <f aca="true" t="shared" si="2" ref="E16:E21">C16*25%</f>
        <v>2181</v>
      </c>
      <c r="F16" s="51">
        <v>1745</v>
      </c>
      <c r="G16" s="52">
        <f aca="true" t="shared" si="3" ref="G16:G21">C16*25%</f>
        <v>2181</v>
      </c>
      <c r="H16" s="30">
        <f t="shared" si="0"/>
        <v>8724</v>
      </c>
      <c r="I16" s="4">
        <v>8724</v>
      </c>
      <c r="J16" s="79">
        <f t="shared" si="1"/>
        <v>8724</v>
      </c>
    </row>
    <row r="17" spans="1:10" ht="39" thickBot="1">
      <c r="A17" s="43" t="s">
        <v>39</v>
      </c>
      <c r="B17" s="42">
        <v>1014</v>
      </c>
      <c r="C17" s="57">
        <v>2760</v>
      </c>
      <c r="D17" s="51">
        <f>C17*30%</f>
        <v>828</v>
      </c>
      <c r="E17" s="51">
        <f t="shared" si="2"/>
        <v>690</v>
      </c>
      <c r="F17" s="51">
        <f>C17*20%</f>
        <v>552</v>
      </c>
      <c r="G17" s="52">
        <f t="shared" si="3"/>
        <v>690</v>
      </c>
      <c r="H17" s="30">
        <f t="shared" si="0"/>
        <v>2760</v>
      </c>
      <c r="I17" s="4"/>
      <c r="J17" s="79">
        <f t="shared" si="1"/>
        <v>2760</v>
      </c>
    </row>
    <row r="18" spans="1:10" ht="13.5" thickBot="1">
      <c r="A18" s="43" t="s">
        <v>13</v>
      </c>
      <c r="B18" s="42">
        <v>1015</v>
      </c>
      <c r="C18" s="57">
        <v>2294</v>
      </c>
      <c r="D18" s="51">
        <v>600</v>
      </c>
      <c r="E18" s="51">
        <v>500</v>
      </c>
      <c r="F18" s="51">
        <v>400</v>
      </c>
      <c r="G18" s="52">
        <v>794</v>
      </c>
      <c r="H18" s="30">
        <f t="shared" si="0"/>
        <v>2294</v>
      </c>
      <c r="I18" s="4">
        <v>2000</v>
      </c>
      <c r="J18" s="79">
        <f t="shared" si="1"/>
        <v>2294</v>
      </c>
    </row>
    <row r="19" spans="1:10" ht="29.25" customHeight="1" thickBot="1">
      <c r="A19" s="43" t="s">
        <v>40</v>
      </c>
      <c r="B19" s="42">
        <v>1016</v>
      </c>
      <c r="C19" s="57">
        <v>14463</v>
      </c>
      <c r="D19" s="51">
        <v>4080</v>
      </c>
      <c r="E19" s="51">
        <v>3400</v>
      </c>
      <c r="F19" s="51">
        <v>2720</v>
      </c>
      <c r="G19" s="52">
        <v>4263</v>
      </c>
      <c r="H19" s="30">
        <f t="shared" si="0"/>
        <v>14463</v>
      </c>
      <c r="I19" s="5">
        <v>13600</v>
      </c>
      <c r="J19" s="79">
        <f t="shared" si="1"/>
        <v>14463</v>
      </c>
    </row>
    <row r="20" spans="1:10" ht="18" customHeight="1" thickBot="1">
      <c r="A20" s="44" t="s">
        <v>41</v>
      </c>
      <c r="B20" s="25">
        <v>1020</v>
      </c>
      <c r="C20" s="62">
        <v>1960</v>
      </c>
      <c r="D20" s="51">
        <f>C20*30%</f>
        <v>588</v>
      </c>
      <c r="E20" s="51">
        <f t="shared" si="2"/>
        <v>490</v>
      </c>
      <c r="F20" s="51">
        <f>C20*20%</f>
        <v>392</v>
      </c>
      <c r="G20" s="52">
        <f t="shared" si="3"/>
        <v>490</v>
      </c>
      <c r="H20" s="30">
        <f t="shared" si="0"/>
        <v>1960</v>
      </c>
      <c r="I20" s="5">
        <v>1960</v>
      </c>
      <c r="J20" s="79">
        <f t="shared" si="1"/>
        <v>1960</v>
      </c>
    </row>
    <row r="21" spans="1:10" ht="19.5" customHeight="1">
      <c r="A21" s="44" t="s">
        <v>14</v>
      </c>
      <c r="B21" s="25">
        <v>1030</v>
      </c>
      <c r="C21" s="62">
        <v>7596</v>
      </c>
      <c r="D21" s="51">
        <v>2279</v>
      </c>
      <c r="E21" s="51">
        <f t="shared" si="2"/>
        <v>1899</v>
      </c>
      <c r="F21" s="51">
        <v>1519</v>
      </c>
      <c r="G21" s="52">
        <f t="shared" si="3"/>
        <v>1899</v>
      </c>
      <c r="H21" s="30">
        <f t="shared" si="0"/>
        <v>7596</v>
      </c>
      <c r="I21" s="5">
        <v>7596</v>
      </c>
      <c r="J21" s="79">
        <f t="shared" si="1"/>
        <v>7596</v>
      </c>
    </row>
    <row r="22" spans="1:10" ht="16.5" customHeight="1" thickBot="1">
      <c r="A22" s="11" t="s">
        <v>15</v>
      </c>
      <c r="B22" s="28">
        <v>1051</v>
      </c>
      <c r="C22" s="64">
        <v>500</v>
      </c>
      <c r="D22" s="65">
        <v>150</v>
      </c>
      <c r="E22" s="65">
        <v>125</v>
      </c>
      <c r="F22" s="65">
        <v>100</v>
      </c>
      <c r="G22" s="66">
        <v>125</v>
      </c>
      <c r="H22" s="30">
        <f t="shared" si="0"/>
        <v>500</v>
      </c>
      <c r="I22" s="16">
        <v>500</v>
      </c>
      <c r="J22" s="79">
        <f t="shared" si="1"/>
        <v>500</v>
      </c>
    </row>
    <row r="23" spans="1:10" ht="25.5">
      <c r="A23" s="10" t="s">
        <v>42</v>
      </c>
      <c r="B23" s="25">
        <v>5200</v>
      </c>
      <c r="C23" s="62"/>
      <c r="D23" s="53"/>
      <c r="E23" s="53"/>
      <c r="F23" s="53"/>
      <c r="G23" s="63"/>
      <c r="H23" s="30"/>
      <c r="I23" s="4">
        <v>5000</v>
      </c>
      <c r="J23" s="79">
        <f t="shared" si="1"/>
        <v>0</v>
      </c>
    </row>
    <row r="24" spans="1:10" ht="18.75" customHeight="1">
      <c r="A24" s="45" t="s">
        <v>16</v>
      </c>
      <c r="B24" s="23">
        <v>5201</v>
      </c>
      <c r="C24" s="67">
        <v>2000</v>
      </c>
      <c r="D24" s="68">
        <v>600</v>
      </c>
      <c r="E24" s="68">
        <v>500</v>
      </c>
      <c r="F24" s="68">
        <v>400</v>
      </c>
      <c r="G24" s="69">
        <v>500</v>
      </c>
      <c r="H24" s="30"/>
      <c r="I24" s="6"/>
      <c r="J24" s="79">
        <f>SUM(D24:I24)</f>
        <v>2000</v>
      </c>
    </row>
    <row r="25" spans="1:12" ht="29.25" customHeight="1" thickBot="1">
      <c r="A25" s="29" t="s">
        <v>17</v>
      </c>
      <c r="B25" s="24">
        <v>5203</v>
      </c>
      <c r="C25" s="56">
        <v>5116</v>
      </c>
      <c r="D25" s="54">
        <v>1535</v>
      </c>
      <c r="E25" s="54">
        <v>1279</v>
      </c>
      <c r="F25" s="54">
        <v>1023</v>
      </c>
      <c r="G25" s="55">
        <v>1279</v>
      </c>
      <c r="H25" s="40"/>
      <c r="I25" s="6"/>
      <c r="J25" s="79">
        <f>SUM(D25:I25)</f>
        <v>5116</v>
      </c>
      <c r="L25" s="1">
        <v>77342</v>
      </c>
    </row>
    <row r="26" spans="1:16" ht="13.5" thickBot="1">
      <c r="A26" s="47" t="s">
        <v>24</v>
      </c>
      <c r="B26" s="48"/>
      <c r="C26" s="74">
        <f>SUM(C7:C25)</f>
        <v>265131</v>
      </c>
      <c r="D26" s="74">
        <f>SUM(D7:D25)</f>
        <v>78805</v>
      </c>
      <c r="E26" s="74">
        <f>SUM(E7:E25)</f>
        <v>65671</v>
      </c>
      <c r="F26" s="74">
        <f>SUM(F7:F25)</f>
        <v>52536</v>
      </c>
      <c r="G26" s="75">
        <f>SUM(G7:G25)</f>
        <v>68119</v>
      </c>
      <c r="H26" s="46">
        <f>SUM(D26:G26)</f>
        <v>265131</v>
      </c>
      <c r="I26" s="8">
        <f>SUM(I8:I25)</f>
        <v>245693</v>
      </c>
      <c r="J26" s="79">
        <f>SUM(J7:J25)</f>
        <v>265131</v>
      </c>
      <c r="L26" s="1">
        <v>51561</v>
      </c>
      <c r="P26" s="1">
        <f>SUM(L26:O26)</f>
        <v>51561</v>
      </c>
    </row>
    <row r="27" spans="1:9" ht="12.75">
      <c r="A27" s="71"/>
      <c r="B27" s="72"/>
      <c r="C27" s="73">
        <v>265131</v>
      </c>
      <c r="D27" s="73"/>
      <c r="E27" s="73"/>
      <c r="F27" s="73"/>
      <c r="G27" s="73"/>
      <c r="H27" s="21"/>
      <c r="I27" s="8"/>
    </row>
    <row r="28" spans="1:12" ht="53.25" customHeight="1">
      <c r="A28" s="127" t="s">
        <v>57</v>
      </c>
      <c r="B28" s="127"/>
      <c r="C28" s="127"/>
      <c r="D28" s="127"/>
      <c r="E28" s="127"/>
      <c r="F28" s="127"/>
      <c r="G28" s="36"/>
      <c r="H28" s="21"/>
      <c r="I28" s="8"/>
      <c r="L28" s="1">
        <f>SUM(L25:L26)</f>
        <v>128903</v>
      </c>
    </row>
    <row r="29" spans="1:9" ht="13.5" customHeight="1">
      <c r="A29" s="35"/>
      <c r="B29" s="35"/>
      <c r="C29" s="35"/>
      <c r="D29" s="35"/>
      <c r="E29" s="35"/>
      <c r="F29" s="35"/>
      <c r="G29" s="36"/>
      <c r="H29" s="21"/>
      <c r="I29" s="8"/>
    </row>
    <row r="30" spans="1:9" ht="15" customHeight="1">
      <c r="A30" s="77" t="s">
        <v>43</v>
      </c>
      <c r="B30" s="76"/>
      <c r="C30" s="76"/>
      <c r="D30" s="76"/>
      <c r="E30" s="76" t="s">
        <v>44</v>
      </c>
      <c r="F30" s="76"/>
      <c r="G30" s="76"/>
      <c r="H30" s="21"/>
      <c r="I30" s="8"/>
    </row>
    <row r="31" spans="1:9" ht="14.25" customHeight="1">
      <c r="A31" s="78" t="s">
        <v>50</v>
      </c>
      <c r="B31" s="76"/>
      <c r="C31" s="76"/>
      <c r="D31" s="76"/>
      <c r="E31" s="76"/>
      <c r="F31" s="76" t="s">
        <v>45</v>
      </c>
      <c r="G31" s="76"/>
      <c r="H31" s="21"/>
      <c r="I31" s="8"/>
    </row>
    <row r="32" spans="1:9" ht="29.25" customHeight="1">
      <c r="A32" s="35"/>
      <c r="B32" s="37"/>
      <c r="C32" s="36"/>
      <c r="D32" s="36"/>
      <c r="E32" s="36"/>
      <c r="F32" s="36"/>
      <c r="G32" s="36"/>
      <c r="H32" s="21"/>
      <c r="I32" s="8"/>
    </row>
    <row r="33" spans="1:9" ht="29.25" customHeight="1">
      <c r="A33" s="2"/>
      <c r="B33" s="26"/>
      <c r="C33" s="13"/>
      <c r="D33" s="13"/>
      <c r="E33" s="13"/>
      <c r="F33" s="13"/>
      <c r="G33" s="13"/>
      <c r="H33" s="21"/>
      <c r="I33" s="8"/>
    </row>
    <row r="34" spans="1:9" ht="29.25" customHeight="1">
      <c r="A34" s="2"/>
      <c r="B34" s="26"/>
      <c r="C34" s="13"/>
      <c r="D34" s="13"/>
      <c r="E34" s="13"/>
      <c r="F34" s="13"/>
      <c r="G34" s="13"/>
      <c r="H34" s="21"/>
      <c r="I34" s="8"/>
    </row>
    <row r="35" spans="1:9" ht="29.25" customHeight="1">
      <c r="A35" s="2"/>
      <c r="B35" s="26"/>
      <c r="C35" s="13"/>
      <c r="D35" s="13"/>
      <c r="E35" s="13"/>
      <c r="F35" s="13"/>
      <c r="G35" s="13"/>
      <c r="H35" s="21"/>
      <c r="I35" s="8"/>
    </row>
    <row r="36" spans="1:9" ht="29.25" customHeight="1">
      <c r="A36" s="128" t="s">
        <v>22</v>
      </c>
      <c r="B36" s="128"/>
      <c r="C36" s="128"/>
      <c r="D36" s="128"/>
      <c r="E36" s="128"/>
      <c r="F36" s="128"/>
      <c r="G36" s="128"/>
      <c r="H36" s="21"/>
      <c r="I36" s="8"/>
    </row>
    <row r="37" spans="1:9" ht="29.25" customHeight="1">
      <c r="A37" s="2" t="s">
        <v>3</v>
      </c>
      <c r="B37" s="26"/>
      <c r="C37" s="13"/>
      <c r="D37" s="13"/>
      <c r="E37" s="13"/>
      <c r="F37" s="8"/>
      <c r="G37" s="8"/>
      <c r="H37" s="19"/>
      <c r="I37" s="8"/>
    </row>
    <row r="38" spans="1:9" ht="29.25" customHeight="1">
      <c r="A38" s="31" t="s">
        <v>31</v>
      </c>
      <c r="B38" s="31" t="s">
        <v>32</v>
      </c>
      <c r="C38" s="32" t="s">
        <v>33</v>
      </c>
      <c r="D38" s="32" t="s">
        <v>18</v>
      </c>
      <c r="E38" s="32" t="s">
        <v>19</v>
      </c>
      <c r="F38" s="32" t="s">
        <v>20</v>
      </c>
      <c r="G38" s="32" t="s">
        <v>21</v>
      </c>
      <c r="H38" s="21"/>
      <c r="I38" s="8"/>
    </row>
    <row r="39" spans="1:9" ht="29.25" customHeight="1">
      <c r="A39" s="9" t="s">
        <v>4</v>
      </c>
      <c r="B39" s="27">
        <v>1011</v>
      </c>
      <c r="C39" s="14">
        <v>70520</v>
      </c>
      <c r="D39" s="14">
        <v>21156</v>
      </c>
      <c r="E39" s="14">
        <v>17630</v>
      </c>
      <c r="F39" s="15">
        <v>14104</v>
      </c>
      <c r="G39" s="15">
        <v>17630</v>
      </c>
      <c r="H39" s="18">
        <f>SUM(D39:G39)</f>
        <v>70520</v>
      </c>
      <c r="I39" s="4"/>
    </row>
    <row r="40" spans="1:9" ht="29.25" customHeight="1">
      <c r="A40" s="12" t="s">
        <v>1</v>
      </c>
      <c r="B40" s="27">
        <v>1013</v>
      </c>
      <c r="C40" s="14">
        <v>2480</v>
      </c>
      <c r="D40" s="14">
        <v>0</v>
      </c>
      <c r="E40" s="14">
        <v>0</v>
      </c>
      <c r="F40" s="15">
        <v>0</v>
      </c>
      <c r="G40" s="15">
        <v>2480</v>
      </c>
      <c r="H40" s="15">
        <f aca="true" t="shared" si="4" ref="H40:H49">SUM(D40:G40)</f>
        <v>2480</v>
      </c>
      <c r="I40" s="4"/>
    </row>
    <row r="41" spans="1:9" ht="29.25" customHeight="1">
      <c r="A41" s="9" t="s">
        <v>5</v>
      </c>
      <c r="B41" s="27">
        <v>1015</v>
      </c>
      <c r="C41" s="14">
        <v>3404</v>
      </c>
      <c r="D41" s="14">
        <v>1021</v>
      </c>
      <c r="E41" s="14">
        <v>851</v>
      </c>
      <c r="F41" s="15">
        <v>681</v>
      </c>
      <c r="G41" s="15">
        <v>851</v>
      </c>
      <c r="H41" s="15">
        <f t="shared" si="4"/>
        <v>3404</v>
      </c>
      <c r="I41" s="4"/>
    </row>
    <row r="42" spans="1:9" ht="29.25" customHeight="1">
      <c r="A42" s="9" t="s">
        <v>6</v>
      </c>
      <c r="B42" s="27">
        <v>1016</v>
      </c>
      <c r="C42" s="14">
        <v>14000</v>
      </c>
      <c r="D42" s="14">
        <v>4200</v>
      </c>
      <c r="E42" s="14">
        <v>3500</v>
      </c>
      <c r="F42" s="15">
        <v>2800</v>
      </c>
      <c r="G42" s="15">
        <v>3500</v>
      </c>
      <c r="H42" s="15">
        <f t="shared" si="4"/>
        <v>14000</v>
      </c>
      <c r="I42" s="4"/>
    </row>
    <row r="43" spans="1:9" ht="29.25" customHeight="1">
      <c r="A43" s="9" t="s">
        <v>7</v>
      </c>
      <c r="B43" s="27">
        <v>1020</v>
      </c>
      <c r="C43" s="14">
        <v>3000</v>
      </c>
      <c r="D43" s="14">
        <v>900</v>
      </c>
      <c r="E43" s="14">
        <v>750</v>
      </c>
      <c r="F43" s="15">
        <v>600</v>
      </c>
      <c r="G43" s="15">
        <v>750</v>
      </c>
      <c r="H43" s="15">
        <f t="shared" si="4"/>
        <v>3000</v>
      </c>
      <c r="I43" s="4"/>
    </row>
    <row r="44" spans="1:9" ht="29.25" customHeight="1">
      <c r="A44" s="9" t="s">
        <v>2</v>
      </c>
      <c r="B44" s="27">
        <v>1030</v>
      </c>
      <c r="C44" s="14">
        <v>800</v>
      </c>
      <c r="D44" s="14">
        <v>240</v>
      </c>
      <c r="E44" s="14">
        <v>200</v>
      </c>
      <c r="F44" s="15">
        <v>160</v>
      </c>
      <c r="G44" s="15">
        <v>200</v>
      </c>
      <c r="H44" s="15">
        <f t="shared" si="4"/>
        <v>800</v>
      </c>
      <c r="I44" s="4"/>
    </row>
    <row r="45" spans="1:9" ht="29.25" customHeight="1">
      <c r="A45" s="9" t="s">
        <v>8</v>
      </c>
      <c r="B45" s="27">
        <v>1040</v>
      </c>
      <c r="C45" s="14">
        <v>1482</v>
      </c>
      <c r="D45" s="14">
        <v>1482</v>
      </c>
      <c r="E45" s="14">
        <v>0</v>
      </c>
      <c r="F45" s="15">
        <v>0</v>
      </c>
      <c r="G45" s="15">
        <v>0</v>
      </c>
      <c r="H45" s="15">
        <f t="shared" si="4"/>
        <v>1482</v>
      </c>
      <c r="I45" s="4"/>
    </row>
    <row r="46" spans="1:9" ht="29.25" customHeight="1">
      <c r="A46" s="9" t="s">
        <v>9</v>
      </c>
      <c r="B46" s="27">
        <v>1051</v>
      </c>
      <c r="C46" s="14">
        <v>500</v>
      </c>
      <c r="D46" s="14">
        <v>150</v>
      </c>
      <c r="E46" s="14">
        <v>125</v>
      </c>
      <c r="F46" s="15">
        <v>100</v>
      </c>
      <c r="G46" s="15">
        <v>125</v>
      </c>
      <c r="H46" s="15">
        <f t="shared" si="4"/>
        <v>500</v>
      </c>
      <c r="I46" s="4"/>
    </row>
    <row r="47" spans="1:9" ht="29.25" customHeight="1">
      <c r="A47" s="9" t="s">
        <v>10</v>
      </c>
      <c r="B47" s="27">
        <v>1062</v>
      </c>
      <c r="C47" s="14">
        <v>300</v>
      </c>
      <c r="D47" s="14">
        <v>90</v>
      </c>
      <c r="E47" s="14">
        <v>75</v>
      </c>
      <c r="F47" s="15">
        <v>60</v>
      </c>
      <c r="G47" s="15">
        <v>75</v>
      </c>
      <c r="H47" s="15">
        <f t="shared" si="4"/>
        <v>300</v>
      </c>
      <c r="I47" s="4"/>
    </row>
    <row r="48" spans="1:9" ht="29.25" customHeight="1">
      <c r="A48" s="9" t="s">
        <v>23</v>
      </c>
      <c r="B48" s="27">
        <v>1092</v>
      </c>
      <c r="C48" s="14">
        <v>50</v>
      </c>
      <c r="D48" s="14">
        <v>15</v>
      </c>
      <c r="E48" s="14">
        <v>13</v>
      </c>
      <c r="F48" s="15">
        <v>10</v>
      </c>
      <c r="G48" s="15">
        <v>12</v>
      </c>
      <c r="H48" s="15">
        <f t="shared" si="4"/>
        <v>50</v>
      </c>
      <c r="I48" s="4"/>
    </row>
    <row r="49" spans="1:9" ht="29.25" customHeight="1">
      <c r="A49" s="7"/>
      <c r="B49" s="50" t="s">
        <v>47</v>
      </c>
      <c r="C49" s="49">
        <f>SUM(C39:C48)</f>
        <v>96536</v>
      </c>
      <c r="D49" s="49">
        <f>SUM(D39:D48)</f>
        <v>29254</v>
      </c>
      <c r="E49" s="49">
        <f>SUM(E39:E48)</f>
        <v>23144</v>
      </c>
      <c r="F49" s="49">
        <f>SUM(F39:F48)</f>
        <v>18515</v>
      </c>
      <c r="G49" s="49">
        <f>SUM(G39:G48)</f>
        <v>25623</v>
      </c>
      <c r="H49" s="15">
        <f t="shared" si="4"/>
        <v>96536</v>
      </c>
      <c r="I49" s="4"/>
    </row>
    <row r="50" ht="29.25" customHeight="1"/>
    <row r="51" spans="1:7" ht="50.25" customHeight="1">
      <c r="A51" s="127" t="s">
        <v>48</v>
      </c>
      <c r="B51" s="127"/>
      <c r="C51" s="127"/>
      <c r="D51" s="127"/>
      <c r="E51" s="127"/>
      <c r="F51" s="127"/>
      <c r="G51" s="36"/>
    </row>
    <row r="52" spans="1:7" ht="29.25" customHeight="1">
      <c r="A52" s="35"/>
      <c r="B52" s="37"/>
      <c r="C52" s="36"/>
      <c r="D52" s="36"/>
      <c r="E52" s="36"/>
      <c r="F52" s="36"/>
      <c r="G52" s="36"/>
    </row>
    <row r="53" spans="1:7" ht="29.25" customHeight="1">
      <c r="A53" s="38" t="s">
        <v>43</v>
      </c>
      <c r="B53" s="37"/>
      <c r="C53" s="36"/>
      <c r="D53" s="36"/>
      <c r="E53" s="36" t="s">
        <v>44</v>
      </c>
      <c r="F53" s="36"/>
      <c r="G53" s="36"/>
    </row>
    <row r="54" spans="1:7" ht="29.25" customHeight="1">
      <c r="A54" s="39" t="s">
        <v>46</v>
      </c>
      <c r="B54" s="37"/>
      <c r="C54" s="36"/>
      <c r="D54" s="36"/>
      <c r="E54" s="36"/>
      <c r="F54" s="36" t="s">
        <v>45</v>
      </c>
      <c r="G54" s="36"/>
    </row>
  </sheetData>
  <sheetProtection/>
  <mergeCells count="7">
    <mergeCell ref="A51:F51"/>
    <mergeCell ref="A1:G1"/>
    <mergeCell ref="A2:G2"/>
    <mergeCell ref="A4:A6"/>
    <mergeCell ref="B4:B6"/>
    <mergeCell ref="A28:F28"/>
    <mergeCell ref="A36:G3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E11" sqref="E10:E11"/>
    </sheetView>
  </sheetViews>
  <sheetFormatPr defaultColWidth="9.140625" defaultRowHeight="12.75"/>
  <cols>
    <col min="1" max="1" width="33.57421875" style="1" customWidth="1"/>
    <col min="2" max="2" width="11.140625" style="22" customWidth="1"/>
    <col min="3" max="3" width="12.00390625" style="2" customWidth="1"/>
    <col min="4" max="5" width="12.57421875" style="2" customWidth="1"/>
    <col min="6" max="6" width="12.00390625" style="1" customWidth="1"/>
    <col min="7" max="7" width="11.8515625" style="1" customWidth="1"/>
    <col min="8" max="8" width="13.57421875" style="1" customWidth="1"/>
    <col min="9" max="9" width="10.140625" style="1" customWidth="1"/>
    <col min="10" max="14" width="9.140625" style="1" customWidth="1"/>
    <col min="15" max="15" width="14.28125" style="1" customWidth="1"/>
    <col min="16" max="16" width="13.57421875" style="1" customWidth="1"/>
    <col min="17" max="16384" width="9.140625" style="1" customWidth="1"/>
  </cols>
  <sheetData>
    <row r="1" spans="1:9" ht="36.75" customHeight="1">
      <c r="A1" s="128" t="s">
        <v>91</v>
      </c>
      <c r="B1" s="128"/>
      <c r="C1" s="128"/>
      <c r="D1" s="128"/>
      <c r="E1" s="128"/>
      <c r="F1" s="128"/>
      <c r="G1" s="128"/>
      <c r="H1" s="17"/>
      <c r="I1" s="17"/>
    </row>
    <row r="2" spans="1:9" ht="24" customHeight="1">
      <c r="A2" s="136" t="s">
        <v>80</v>
      </c>
      <c r="B2" s="137"/>
      <c r="C2" s="137"/>
      <c r="D2" s="137"/>
      <c r="E2" s="137"/>
      <c r="F2" s="137"/>
      <c r="G2" s="137"/>
      <c r="H2" s="95"/>
      <c r="I2" s="17"/>
    </row>
    <row r="3" spans="1:9" ht="39.75" customHeight="1" thickBot="1">
      <c r="A3" s="31" t="s">
        <v>31</v>
      </c>
      <c r="B3" s="31" t="s">
        <v>32</v>
      </c>
      <c r="C3" s="32" t="s">
        <v>33</v>
      </c>
      <c r="D3" s="32" t="s">
        <v>18</v>
      </c>
      <c r="E3" s="32" t="s">
        <v>19</v>
      </c>
      <c r="F3" s="32" t="s">
        <v>20</v>
      </c>
      <c r="G3" s="94" t="s">
        <v>21</v>
      </c>
      <c r="H3" s="96"/>
      <c r="I3" s="2"/>
    </row>
    <row r="4" spans="1:15" ht="56.25" customHeight="1" thickBot="1">
      <c r="A4" s="86" t="s">
        <v>76</v>
      </c>
      <c r="B4" s="25" t="s">
        <v>26</v>
      </c>
      <c r="C4" s="103">
        <v>128465</v>
      </c>
      <c r="D4" s="105">
        <f aca="true" t="shared" si="0" ref="D4:D27">C4*30%</f>
        <v>38539.5</v>
      </c>
      <c r="E4" s="105">
        <f>C4*25%</f>
        <v>32116.25</v>
      </c>
      <c r="F4" s="105">
        <f>C4*20%</f>
        <v>25693</v>
      </c>
      <c r="G4" s="110">
        <f>C4*25%</f>
        <v>32116.25</v>
      </c>
      <c r="H4" s="102">
        <f>SUM(D4:G4)</f>
        <v>128465</v>
      </c>
      <c r="I4" s="4"/>
      <c r="O4" s="70"/>
    </row>
    <row r="5" spans="1:15" ht="33.75" customHeight="1" thickBot="1">
      <c r="A5" s="124" t="s">
        <v>85</v>
      </c>
      <c r="B5" s="28" t="s">
        <v>26</v>
      </c>
      <c r="C5" s="105">
        <v>3960</v>
      </c>
      <c r="D5" s="99">
        <f t="shared" si="0"/>
        <v>1188</v>
      </c>
      <c r="E5" s="99">
        <f>C5*25%</f>
        <v>990</v>
      </c>
      <c r="F5" s="99">
        <f>C5*20%</f>
        <v>792</v>
      </c>
      <c r="G5" s="99">
        <f>C5*25%</f>
        <v>990</v>
      </c>
      <c r="H5" s="102">
        <f>SUM(D5:G5)</f>
        <v>3960</v>
      </c>
      <c r="I5" s="4"/>
      <c r="L5" s="84"/>
      <c r="O5" s="70"/>
    </row>
    <row r="6" spans="1:9" ht="18.75" customHeight="1" thickBot="1">
      <c r="A6" s="87"/>
      <c r="B6" s="80"/>
      <c r="C6" s="111">
        <f>SUM(C4:C5)</f>
        <v>132425</v>
      </c>
      <c r="D6" s="112">
        <f>SUM(D4:D5)</f>
        <v>39727.5</v>
      </c>
      <c r="E6" s="112">
        <f>SUM(E4:E5)</f>
        <v>33106.25</v>
      </c>
      <c r="F6" s="112">
        <f>SUM(F4:F5)</f>
        <v>26485</v>
      </c>
      <c r="G6" s="113">
        <f>SUM(G4:G5)</f>
        <v>33106.25</v>
      </c>
      <c r="H6" s="114">
        <f>SUM(D6:G6)</f>
        <v>132425</v>
      </c>
      <c r="I6" s="20"/>
    </row>
    <row r="7" spans="1:9" ht="38.25" customHeight="1" thickBot="1">
      <c r="A7" s="88" t="s">
        <v>59</v>
      </c>
      <c r="B7" s="42" t="s">
        <v>28</v>
      </c>
      <c r="C7" s="101">
        <v>3300</v>
      </c>
      <c r="D7" s="103">
        <f t="shared" si="0"/>
        <v>990</v>
      </c>
      <c r="E7" s="103">
        <f>C7*25%</f>
        <v>825</v>
      </c>
      <c r="F7" s="103">
        <f>C7*20%</f>
        <v>660</v>
      </c>
      <c r="G7" s="115">
        <f>C7*25%</f>
        <v>825</v>
      </c>
      <c r="H7" s="102">
        <f>SUM(D7:G7)</f>
        <v>3300</v>
      </c>
      <c r="I7" s="4"/>
    </row>
    <row r="8" spans="1:9" ht="45" customHeight="1" thickBot="1">
      <c r="A8" s="90" t="s">
        <v>90</v>
      </c>
      <c r="B8" s="42" t="s">
        <v>28</v>
      </c>
      <c r="C8" s="101">
        <v>4375</v>
      </c>
      <c r="D8" s="103">
        <f t="shared" si="0"/>
        <v>1312.5</v>
      </c>
      <c r="E8" s="103">
        <f>C8*25%</f>
        <v>1093.75</v>
      </c>
      <c r="F8" s="103">
        <f>C8*20%</f>
        <v>875</v>
      </c>
      <c r="G8" s="115">
        <f>C8*25%</f>
        <v>1093.75</v>
      </c>
      <c r="H8" s="102">
        <f>SUM(D8:G8)</f>
        <v>4375</v>
      </c>
      <c r="I8" s="4"/>
    </row>
    <row r="9" spans="1:9" ht="19.5" customHeight="1" thickBot="1">
      <c r="A9" s="89"/>
      <c r="B9" s="81"/>
      <c r="C9" s="116">
        <f aca="true" t="shared" si="1" ref="C9:H9">SUM(C8+C7)</f>
        <v>7675</v>
      </c>
      <c r="D9" s="116">
        <f t="shared" si="1"/>
        <v>2302.5</v>
      </c>
      <c r="E9" s="116">
        <f t="shared" si="1"/>
        <v>1918.75</v>
      </c>
      <c r="F9" s="116">
        <f t="shared" si="1"/>
        <v>1535</v>
      </c>
      <c r="G9" s="116">
        <f t="shared" si="1"/>
        <v>1918.75</v>
      </c>
      <c r="H9" s="116">
        <f t="shared" si="1"/>
        <v>7675</v>
      </c>
      <c r="I9" s="4"/>
    </row>
    <row r="10" spans="1:9" ht="29.25" customHeight="1" thickBot="1">
      <c r="A10" s="90" t="s">
        <v>89</v>
      </c>
      <c r="B10" s="42" t="s">
        <v>30</v>
      </c>
      <c r="C10" s="101">
        <v>700</v>
      </c>
      <c r="D10" s="104">
        <f>C10*30%</f>
        <v>210</v>
      </c>
      <c r="E10" s="104">
        <f>C10*25%</f>
        <v>175</v>
      </c>
      <c r="F10" s="104">
        <f>C10*20%</f>
        <v>140</v>
      </c>
      <c r="G10" s="104">
        <f>C10*25%</f>
        <v>175</v>
      </c>
      <c r="H10" s="100">
        <f>SUM(D10:G10)</f>
        <v>700</v>
      </c>
      <c r="I10" s="4"/>
    </row>
    <row r="11" spans="1:9" ht="19.5" customHeight="1" thickBot="1">
      <c r="A11" s="89"/>
      <c r="B11" s="81"/>
      <c r="C11" s="116">
        <f aca="true" t="shared" si="2" ref="C11:H11">SUM(C10)</f>
        <v>700</v>
      </c>
      <c r="D11" s="116">
        <f t="shared" si="2"/>
        <v>210</v>
      </c>
      <c r="E11" s="116">
        <f t="shared" si="2"/>
        <v>175</v>
      </c>
      <c r="F11" s="116">
        <f t="shared" si="2"/>
        <v>140</v>
      </c>
      <c r="G11" s="116">
        <f t="shared" si="2"/>
        <v>175</v>
      </c>
      <c r="H11" s="116">
        <f t="shared" si="2"/>
        <v>700</v>
      </c>
      <c r="I11" s="4"/>
    </row>
    <row r="12" spans="1:9" ht="42.75" customHeight="1" thickBot="1">
      <c r="A12" s="88" t="s">
        <v>36</v>
      </c>
      <c r="B12" s="42" t="s">
        <v>53</v>
      </c>
      <c r="C12" s="101">
        <v>13200</v>
      </c>
      <c r="D12" s="104">
        <f t="shared" si="0"/>
        <v>3960</v>
      </c>
      <c r="E12" s="104">
        <f>C12*25%</f>
        <v>3300</v>
      </c>
      <c r="F12" s="104">
        <f>C12*20%</f>
        <v>2640</v>
      </c>
      <c r="G12" s="104">
        <f>C12*25%</f>
        <v>3300</v>
      </c>
      <c r="H12" s="100">
        <f aca="true" t="shared" si="3" ref="H12:H27">SUM(D12:G12)</f>
        <v>13200</v>
      </c>
      <c r="I12" s="4"/>
    </row>
    <row r="13" spans="1:9" ht="42.75" customHeight="1" thickBot="1">
      <c r="A13" s="88" t="s">
        <v>51</v>
      </c>
      <c r="B13" s="42" t="s">
        <v>54</v>
      </c>
      <c r="C13" s="101">
        <v>4700</v>
      </c>
      <c r="D13" s="99">
        <f t="shared" si="0"/>
        <v>1410</v>
      </c>
      <c r="E13" s="99">
        <f>C13*25%</f>
        <v>1175</v>
      </c>
      <c r="F13" s="99">
        <f>C13*20%</f>
        <v>940</v>
      </c>
      <c r="G13" s="99">
        <f>C13*25%</f>
        <v>1175</v>
      </c>
      <c r="H13" s="100">
        <f t="shared" si="3"/>
        <v>4700</v>
      </c>
      <c r="I13" s="4"/>
    </row>
    <row r="14" spans="1:9" ht="33" customHeight="1" thickBot="1">
      <c r="A14" s="88" t="s">
        <v>37</v>
      </c>
      <c r="B14" s="42" t="s">
        <v>55</v>
      </c>
      <c r="C14" s="101">
        <v>6200</v>
      </c>
      <c r="D14" s="104">
        <f t="shared" si="0"/>
        <v>1860</v>
      </c>
      <c r="E14" s="104">
        <f>C14*25%</f>
        <v>1550</v>
      </c>
      <c r="F14" s="104">
        <f>C14*20%</f>
        <v>1240</v>
      </c>
      <c r="G14" s="104">
        <f>C14*25%</f>
        <v>1550</v>
      </c>
      <c r="H14" s="100">
        <f t="shared" si="3"/>
        <v>6200</v>
      </c>
      <c r="I14" s="4"/>
    </row>
    <row r="15" spans="1:13" ht="39" thickBot="1">
      <c r="A15" s="90" t="s">
        <v>0</v>
      </c>
      <c r="B15" s="42" t="s">
        <v>56</v>
      </c>
      <c r="C15" s="101">
        <v>3400</v>
      </c>
      <c r="D15" s="99">
        <f t="shared" si="0"/>
        <v>1020</v>
      </c>
      <c r="E15" s="99">
        <f>C15*25%</f>
        <v>850</v>
      </c>
      <c r="F15" s="99">
        <f>C15*20%</f>
        <v>680</v>
      </c>
      <c r="G15" s="99">
        <f>C15*25%</f>
        <v>850</v>
      </c>
      <c r="H15" s="100">
        <f t="shared" si="3"/>
        <v>3400</v>
      </c>
      <c r="I15" s="4"/>
      <c r="M15" s="82"/>
    </row>
    <row r="16" spans="1:9" ht="24" customHeight="1" thickBot="1">
      <c r="A16" s="89"/>
      <c r="B16" s="81"/>
      <c r="C16" s="116">
        <f>SUM(C12:C15)</f>
        <v>27500</v>
      </c>
      <c r="D16" s="108">
        <f>SUM(D12:D15)</f>
        <v>8250</v>
      </c>
      <c r="E16" s="108">
        <f>SUM(E12:E15)</f>
        <v>6875</v>
      </c>
      <c r="F16" s="108">
        <f>SUM(F12:F15)</f>
        <v>5500</v>
      </c>
      <c r="G16" s="117">
        <f>SUM(G12:G15)</f>
        <v>6875</v>
      </c>
      <c r="H16" s="114">
        <f>SUM(D16:G16)</f>
        <v>27500</v>
      </c>
      <c r="I16" s="4"/>
    </row>
    <row r="17" spans="1:9" ht="39" customHeight="1" thickBot="1">
      <c r="A17" s="126" t="s">
        <v>88</v>
      </c>
      <c r="B17" s="34">
        <v>1011</v>
      </c>
      <c r="C17" s="98">
        <v>8567</v>
      </c>
      <c r="D17" s="99">
        <f t="shared" si="0"/>
        <v>2570.1</v>
      </c>
      <c r="E17" s="99">
        <f aca="true" t="shared" si="4" ref="E17:E25">C17*25%</f>
        <v>2141.75</v>
      </c>
      <c r="F17" s="99">
        <f aca="true" t="shared" si="5" ref="F17:F25">C17*20%</f>
        <v>1713.4</v>
      </c>
      <c r="G17" s="99">
        <f aca="true" t="shared" si="6" ref="G17:G25">C17*25%</f>
        <v>2141.75</v>
      </c>
      <c r="H17" s="100">
        <f>SUM(D17:G17)</f>
        <v>8567</v>
      </c>
      <c r="I17" s="4"/>
    </row>
    <row r="18" spans="1:9" ht="45" customHeight="1" thickBot="1">
      <c r="A18" s="90" t="s">
        <v>87</v>
      </c>
      <c r="B18" s="42" t="s">
        <v>60</v>
      </c>
      <c r="C18" s="101">
        <v>1000</v>
      </c>
      <c r="D18" s="99">
        <f t="shared" si="0"/>
        <v>300</v>
      </c>
      <c r="E18" s="99">
        <f t="shared" si="4"/>
        <v>250</v>
      </c>
      <c r="F18" s="99">
        <f t="shared" si="5"/>
        <v>200</v>
      </c>
      <c r="G18" s="99">
        <f t="shared" si="6"/>
        <v>250</v>
      </c>
      <c r="H18" s="100">
        <f t="shared" si="3"/>
        <v>1000</v>
      </c>
      <c r="I18" s="4"/>
    </row>
    <row r="19" spans="1:9" ht="36" customHeight="1" thickBot="1">
      <c r="A19" s="88" t="s">
        <v>61</v>
      </c>
      <c r="B19" s="42">
        <v>1015</v>
      </c>
      <c r="C19" s="101">
        <v>2000</v>
      </c>
      <c r="D19" s="99">
        <f>C19*30%</f>
        <v>600</v>
      </c>
      <c r="E19" s="99">
        <f>C19*25%</f>
        <v>500</v>
      </c>
      <c r="F19" s="99">
        <f>C19*20%</f>
        <v>400</v>
      </c>
      <c r="G19" s="99">
        <f>C19*25%</f>
        <v>500</v>
      </c>
      <c r="H19" s="102">
        <f>SUM(D19:G19)</f>
        <v>2000</v>
      </c>
      <c r="I19" s="16"/>
    </row>
    <row r="20" spans="1:9" ht="29.25" customHeight="1" thickBot="1">
      <c r="A20" s="88" t="s">
        <v>83</v>
      </c>
      <c r="B20" s="42">
        <v>1016</v>
      </c>
      <c r="C20" s="101">
        <v>8000</v>
      </c>
      <c r="D20" s="99">
        <f t="shared" si="0"/>
        <v>2400</v>
      </c>
      <c r="E20" s="99">
        <f t="shared" si="4"/>
        <v>2000</v>
      </c>
      <c r="F20" s="99">
        <f t="shared" si="5"/>
        <v>1600</v>
      </c>
      <c r="G20" s="99">
        <f t="shared" si="6"/>
        <v>2000</v>
      </c>
      <c r="H20" s="102">
        <f t="shared" si="3"/>
        <v>8000</v>
      </c>
      <c r="I20" s="16"/>
    </row>
    <row r="21" spans="1:9" ht="68.25" customHeight="1" thickBot="1">
      <c r="A21" s="125" t="s">
        <v>86</v>
      </c>
      <c r="B21" s="25">
        <v>1020</v>
      </c>
      <c r="C21" s="103">
        <v>10329</v>
      </c>
      <c r="D21" s="104">
        <f t="shared" si="0"/>
        <v>3098.7</v>
      </c>
      <c r="E21" s="104">
        <f t="shared" si="4"/>
        <v>2582.25</v>
      </c>
      <c r="F21" s="104">
        <f t="shared" si="5"/>
        <v>2065.8</v>
      </c>
      <c r="G21" s="104">
        <f t="shared" si="6"/>
        <v>2582.25</v>
      </c>
      <c r="H21" s="102">
        <f>SUM(D21:G21)</f>
        <v>10329</v>
      </c>
      <c r="I21" s="16"/>
    </row>
    <row r="22" spans="1:9" ht="19.5" customHeight="1">
      <c r="A22" s="91" t="s">
        <v>14</v>
      </c>
      <c r="B22" s="25">
        <v>1030</v>
      </c>
      <c r="C22" s="103"/>
      <c r="D22" s="104">
        <f t="shared" si="0"/>
        <v>0</v>
      </c>
      <c r="E22" s="104">
        <f t="shared" si="4"/>
        <v>0</v>
      </c>
      <c r="F22" s="104">
        <f t="shared" si="5"/>
        <v>0</v>
      </c>
      <c r="G22" s="104">
        <f t="shared" si="6"/>
        <v>0</v>
      </c>
      <c r="H22" s="102">
        <f t="shared" si="3"/>
        <v>0</v>
      </c>
      <c r="I22" s="16"/>
    </row>
    <row r="23" spans="1:9" ht="16.5" customHeight="1" thickBot="1">
      <c r="A23" s="92" t="s">
        <v>15</v>
      </c>
      <c r="B23" s="28">
        <v>1051</v>
      </c>
      <c r="C23" s="105">
        <v>100</v>
      </c>
      <c r="D23" s="104">
        <f t="shared" si="0"/>
        <v>30</v>
      </c>
      <c r="E23" s="104">
        <f t="shared" si="4"/>
        <v>25</v>
      </c>
      <c r="F23" s="104">
        <f t="shared" si="5"/>
        <v>20</v>
      </c>
      <c r="G23" s="104">
        <f t="shared" si="6"/>
        <v>25</v>
      </c>
      <c r="H23" s="102">
        <f t="shared" si="3"/>
        <v>100</v>
      </c>
      <c r="I23" s="16"/>
    </row>
    <row r="24" spans="1:9" ht="16.5" customHeight="1" thickBot="1">
      <c r="A24" s="92" t="s">
        <v>66</v>
      </c>
      <c r="B24" s="28" t="s">
        <v>63</v>
      </c>
      <c r="C24" s="106">
        <v>458</v>
      </c>
      <c r="D24" s="107">
        <f t="shared" si="0"/>
        <v>137.4</v>
      </c>
      <c r="E24" s="107">
        <f t="shared" si="4"/>
        <v>114.5</v>
      </c>
      <c r="F24" s="107">
        <f t="shared" si="5"/>
        <v>91.60000000000001</v>
      </c>
      <c r="G24" s="107">
        <f t="shared" si="6"/>
        <v>114.5</v>
      </c>
      <c r="H24" s="102">
        <f t="shared" si="3"/>
        <v>458</v>
      </c>
      <c r="I24" s="16"/>
    </row>
    <row r="25" spans="1:9" ht="16.5" customHeight="1" thickBot="1">
      <c r="A25" s="92" t="s">
        <v>67</v>
      </c>
      <c r="B25" s="28" t="s">
        <v>64</v>
      </c>
      <c r="C25" s="106">
        <v>1467</v>
      </c>
      <c r="D25" s="107">
        <f t="shared" si="0"/>
        <v>440.09999999999997</v>
      </c>
      <c r="E25" s="107">
        <f t="shared" si="4"/>
        <v>366.75</v>
      </c>
      <c r="F25" s="107">
        <f t="shared" si="5"/>
        <v>293.40000000000003</v>
      </c>
      <c r="G25" s="107">
        <f t="shared" si="6"/>
        <v>366.75</v>
      </c>
      <c r="H25" s="102">
        <f t="shared" si="3"/>
        <v>1467</v>
      </c>
      <c r="I25" s="16"/>
    </row>
    <row r="26" spans="1:9" ht="25.5" customHeight="1">
      <c r="A26" s="93"/>
      <c r="B26" s="80"/>
      <c r="C26" s="118">
        <f>SUM(C17:C25)</f>
        <v>31921</v>
      </c>
      <c r="D26" s="118">
        <f>SUM(D17:D25)</f>
        <v>9576.3</v>
      </c>
      <c r="E26" s="118">
        <f>SUM(E17:E25)</f>
        <v>7980.25</v>
      </c>
      <c r="F26" s="118">
        <f>SUM(F17:F25)</f>
        <v>6384.200000000001</v>
      </c>
      <c r="G26" s="119">
        <f>SUM(G17:G25)</f>
        <v>7980.25</v>
      </c>
      <c r="H26" s="114">
        <f>SUM(D26:G26)</f>
        <v>31921</v>
      </c>
      <c r="I26" s="16"/>
    </row>
    <row r="27" spans="1:9" ht="25.5" customHeight="1" thickBot="1">
      <c r="A27" s="120" t="s">
        <v>82</v>
      </c>
      <c r="B27" s="83" t="s">
        <v>81</v>
      </c>
      <c r="C27" s="105">
        <v>10300</v>
      </c>
      <c r="D27" s="104">
        <f t="shared" si="0"/>
        <v>3090</v>
      </c>
      <c r="E27" s="104">
        <f>C27*25%</f>
        <v>2575</v>
      </c>
      <c r="F27" s="104">
        <f>C27*20%</f>
        <v>2060</v>
      </c>
      <c r="G27" s="104">
        <f>C27*25%</f>
        <v>2575</v>
      </c>
      <c r="H27" s="100">
        <f t="shared" si="3"/>
        <v>10300</v>
      </c>
      <c r="I27" s="16"/>
    </row>
    <row r="28" spans="1:9" ht="20.25" customHeight="1" thickBot="1">
      <c r="A28" s="121" t="s">
        <v>24</v>
      </c>
      <c r="B28" s="122"/>
      <c r="C28" s="123">
        <f aca="true" t="shared" si="7" ref="C28:H28">+C6+C11+C16+C26+C9+C27</f>
        <v>210521</v>
      </c>
      <c r="D28" s="123">
        <f t="shared" si="7"/>
        <v>63156.3</v>
      </c>
      <c r="E28" s="123">
        <f t="shared" si="7"/>
        <v>52630.25</v>
      </c>
      <c r="F28" s="123">
        <f t="shared" si="7"/>
        <v>42104.2</v>
      </c>
      <c r="G28" s="123">
        <f t="shared" si="7"/>
        <v>52630.25</v>
      </c>
      <c r="H28" s="123">
        <f t="shared" si="7"/>
        <v>210521</v>
      </c>
      <c r="I28" s="8"/>
    </row>
    <row r="29" spans="2:5" ht="32.25" customHeight="1">
      <c r="B29" s="1"/>
      <c r="C29" s="1"/>
      <c r="D29" s="1"/>
      <c r="E29" s="1"/>
    </row>
    <row r="30" spans="2:5" ht="18.75" customHeight="1">
      <c r="B30" s="1"/>
      <c r="C30" s="1"/>
      <c r="D30" s="1"/>
      <c r="E30" s="1"/>
    </row>
    <row r="31" spans="2:5" ht="13.5" customHeight="1">
      <c r="B31" s="1"/>
      <c r="C31" s="1"/>
      <c r="D31" s="1"/>
      <c r="E31" s="1"/>
    </row>
    <row r="32" spans="2:5" ht="40.5" customHeight="1">
      <c r="B32" s="1"/>
      <c r="C32" s="1"/>
      <c r="D32" s="1"/>
      <c r="E32" s="1"/>
    </row>
    <row r="33" spans="2:5" ht="19.5" customHeight="1">
      <c r="B33" s="1"/>
      <c r="C33" s="1"/>
      <c r="D33" s="1"/>
      <c r="E33" s="1"/>
    </row>
    <row r="34" spans="2:5" ht="29.25" customHeight="1">
      <c r="B34" s="1"/>
      <c r="C34" s="1"/>
      <c r="D34" s="1"/>
      <c r="E34" s="1"/>
    </row>
    <row r="35" spans="2:5" ht="20.25" customHeight="1">
      <c r="B35" s="1"/>
      <c r="C35" s="1"/>
      <c r="D35" s="1"/>
      <c r="E35" s="1"/>
    </row>
    <row r="36" spans="2:5" ht="21.75" customHeight="1">
      <c r="B36" s="1"/>
      <c r="C36" s="1"/>
      <c r="D36" s="1"/>
      <c r="E36" s="1"/>
    </row>
    <row r="37" spans="2:5" ht="18.75" customHeight="1">
      <c r="B37" s="1"/>
      <c r="C37" s="1"/>
      <c r="D37" s="1"/>
      <c r="E37" s="1"/>
    </row>
    <row r="38" spans="2:5" ht="18.75" customHeight="1">
      <c r="B38" s="1"/>
      <c r="C38" s="1"/>
      <c r="D38" s="1"/>
      <c r="E38" s="1"/>
    </row>
    <row r="39" spans="2:5" ht="22.5" customHeight="1">
      <c r="B39" s="1"/>
      <c r="C39" s="1"/>
      <c r="D39" s="1"/>
      <c r="E39" s="1"/>
    </row>
    <row r="40" spans="2:5" ht="24" customHeight="1">
      <c r="B40" s="1"/>
      <c r="C40" s="1"/>
      <c r="D40" s="1"/>
      <c r="E40" s="1"/>
    </row>
    <row r="41" spans="2:5" ht="19.5" customHeight="1">
      <c r="B41" s="1"/>
      <c r="C41" s="1"/>
      <c r="D41" s="1"/>
      <c r="E41" s="1"/>
    </row>
    <row r="42" spans="2:5" ht="29.25" customHeight="1">
      <c r="B42" s="1"/>
      <c r="C42" s="1"/>
      <c r="D42" s="1"/>
      <c r="E42" s="1"/>
    </row>
    <row r="43" spans="2:5" ht="29.25" customHeight="1">
      <c r="B43" s="1"/>
      <c r="C43" s="1"/>
      <c r="D43" s="1"/>
      <c r="E43" s="1"/>
    </row>
    <row r="44" spans="2:5" ht="19.5" customHeight="1">
      <c r="B44" s="1"/>
      <c r="C44" s="1"/>
      <c r="D44" s="1"/>
      <c r="E44" s="1"/>
    </row>
    <row r="45" spans="2:5" ht="29.25" customHeight="1">
      <c r="B45" s="1"/>
      <c r="C45" s="1"/>
      <c r="D45" s="1"/>
      <c r="E45" s="1"/>
    </row>
    <row r="46" spans="2:5" ht="30.75" customHeight="1">
      <c r="B46" s="1"/>
      <c r="C46" s="1"/>
      <c r="D46" s="1"/>
      <c r="E46" s="1"/>
    </row>
    <row r="47" spans="2:5" ht="18.75" customHeight="1">
      <c r="B47" s="1"/>
      <c r="C47" s="1"/>
      <c r="D47" s="1"/>
      <c r="E47" s="1"/>
    </row>
    <row r="48" spans="2:5" ht="25.5" customHeight="1">
      <c r="B48" s="1"/>
      <c r="C48" s="1"/>
      <c r="D48" s="1"/>
      <c r="E48" s="1"/>
    </row>
    <row r="49" spans="2:5" ht="19.5" customHeight="1">
      <c r="B49" s="1"/>
      <c r="C49" s="1"/>
      <c r="D49" s="1"/>
      <c r="E49" s="1"/>
    </row>
    <row r="50" spans="2:5" ht="21" customHeight="1">
      <c r="B50" s="1"/>
      <c r="C50" s="1"/>
      <c r="D50" s="1"/>
      <c r="E50" s="1"/>
    </row>
    <row r="51" spans="2:5" ht="21" customHeight="1">
      <c r="B51" s="1"/>
      <c r="C51" s="1"/>
      <c r="D51" s="1"/>
      <c r="E51" s="1"/>
    </row>
    <row r="52" spans="2:5" ht="20.25" customHeight="1">
      <c r="B52" s="1"/>
      <c r="C52" s="1"/>
      <c r="D52" s="1"/>
      <c r="E52" s="1"/>
    </row>
    <row r="53" spans="2:5" ht="22.5" customHeight="1">
      <c r="B53" s="1"/>
      <c r="C53" s="1"/>
      <c r="D53" s="1"/>
      <c r="E53" s="1"/>
    </row>
    <row r="54" spans="2:5" ht="19.5" customHeight="1">
      <c r="B54" s="1"/>
      <c r="C54" s="1"/>
      <c r="D54" s="1"/>
      <c r="E54" s="1"/>
    </row>
    <row r="55" spans="2:5" ht="19.5" customHeight="1">
      <c r="B55" s="1"/>
      <c r="C55" s="1"/>
      <c r="D55" s="1"/>
      <c r="E55" s="1"/>
    </row>
    <row r="56" spans="2:5" ht="29.25" customHeight="1">
      <c r="B56" s="1"/>
      <c r="C56" s="1"/>
      <c r="D56" s="1"/>
      <c r="E56" s="1"/>
    </row>
    <row r="57" spans="2:5" ht="29.25" customHeight="1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</sheetData>
  <sheetProtection/>
  <mergeCells count="2">
    <mergeCell ref="A1:G1"/>
    <mergeCell ref="A2:G2"/>
  </mergeCells>
  <printOptions/>
  <pageMargins left="0.35433070866141736" right="0.15748031496062992" top="0.2362204724409449" bottom="0.15748031496062992" header="1.141732283464567" footer="0.15748031496062992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9.140625" style="1" customWidth="1"/>
    <col min="2" max="2" width="11.140625" style="22" customWidth="1"/>
    <col min="3" max="3" width="12.00390625" style="2" customWidth="1"/>
    <col min="4" max="5" width="12.57421875" style="2" customWidth="1"/>
    <col min="6" max="6" width="12.00390625" style="1" customWidth="1"/>
    <col min="7" max="7" width="11.8515625" style="1" customWidth="1"/>
    <col min="8" max="8" width="13.57421875" style="1" customWidth="1"/>
    <col min="9" max="9" width="10.140625" style="1" customWidth="1"/>
    <col min="10" max="14" width="9.140625" style="1" customWidth="1"/>
    <col min="15" max="15" width="14.28125" style="1" customWidth="1"/>
    <col min="16" max="16" width="13.57421875" style="1" customWidth="1"/>
    <col min="17" max="16384" width="9.140625" style="1" customWidth="1"/>
  </cols>
  <sheetData>
    <row r="1" spans="1:9" ht="36.75" customHeight="1">
      <c r="A1" s="128" t="s">
        <v>84</v>
      </c>
      <c r="B1" s="128"/>
      <c r="C1" s="128"/>
      <c r="D1" s="128"/>
      <c r="E1" s="128"/>
      <c r="F1" s="128"/>
      <c r="G1" s="128"/>
      <c r="H1" s="17"/>
      <c r="I1" s="17"/>
    </row>
    <row r="2" spans="1:9" ht="24" customHeight="1">
      <c r="A2" s="136" t="s">
        <v>68</v>
      </c>
      <c r="B2" s="137"/>
      <c r="C2" s="137"/>
      <c r="D2" s="137"/>
      <c r="E2" s="137"/>
      <c r="F2" s="137"/>
      <c r="G2" s="137"/>
      <c r="H2" s="95"/>
      <c r="I2" s="17"/>
    </row>
    <row r="3" spans="1:9" ht="39.75" customHeight="1" thickBot="1">
      <c r="A3" s="31" t="s">
        <v>31</v>
      </c>
      <c r="B3" s="31" t="s">
        <v>32</v>
      </c>
      <c r="C3" s="32" t="s">
        <v>33</v>
      </c>
      <c r="D3" s="32" t="s">
        <v>18</v>
      </c>
      <c r="E3" s="32" t="s">
        <v>19</v>
      </c>
      <c r="F3" s="32" t="s">
        <v>20</v>
      </c>
      <c r="G3" s="94" t="s">
        <v>21</v>
      </c>
      <c r="H3" s="96"/>
      <c r="I3" s="2"/>
    </row>
    <row r="4" spans="1:9" ht="41.25" customHeight="1" thickBot="1">
      <c r="A4" s="86" t="s">
        <v>76</v>
      </c>
      <c r="B4" s="34" t="s">
        <v>69</v>
      </c>
      <c r="C4" s="98">
        <v>5519</v>
      </c>
      <c r="D4" s="99">
        <f aca="true" t="shared" si="0" ref="D4:D10">C4*30%</f>
        <v>1655.7</v>
      </c>
      <c r="E4" s="99">
        <f aca="true" t="shared" si="1" ref="E4:E10">C4*25%</f>
        <v>1379.75</v>
      </c>
      <c r="F4" s="99">
        <f aca="true" t="shared" si="2" ref="F4:F10">C4*20%</f>
        <v>1103.8</v>
      </c>
      <c r="G4" s="99">
        <f aca="true" t="shared" si="3" ref="G4:G10">C4*25%</f>
        <v>1379.75</v>
      </c>
      <c r="H4" s="100">
        <f aca="true" t="shared" si="4" ref="H4:H10">SUM(D4:G4)</f>
        <v>5519</v>
      </c>
      <c r="I4" s="4"/>
    </row>
    <row r="5" spans="1:9" ht="29.25" customHeight="1" thickBot="1">
      <c r="A5" s="88" t="s">
        <v>36</v>
      </c>
      <c r="B5" s="42" t="s">
        <v>70</v>
      </c>
      <c r="C5" s="101">
        <v>730</v>
      </c>
      <c r="D5" s="99">
        <f t="shared" si="0"/>
        <v>219</v>
      </c>
      <c r="E5" s="99">
        <f t="shared" si="1"/>
        <v>182.5</v>
      </c>
      <c r="F5" s="99">
        <f t="shared" si="2"/>
        <v>146</v>
      </c>
      <c r="G5" s="99">
        <f t="shared" si="3"/>
        <v>182.5</v>
      </c>
      <c r="H5" s="100">
        <f t="shared" si="4"/>
        <v>730</v>
      </c>
      <c r="I5" s="4"/>
    </row>
    <row r="6" spans="1:9" ht="29.25" customHeight="1" thickBot="1">
      <c r="A6" s="88" t="s">
        <v>51</v>
      </c>
      <c r="B6" s="42" t="s">
        <v>71</v>
      </c>
      <c r="C6" s="101">
        <v>240</v>
      </c>
      <c r="D6" s="99">
        <f t="shared" si="0"/>
        <v>72</v>
      </c>
      <c r="E6" s="99">
        <f t="shared" si="1"/>
        <v>60</v>
      </c>
      <c r="F6" s="99">
        <f t="shared" si="2"/>
        <v>48</v>
      </c>
      <c r="G6" s="99">
        <f t="shared" si="3"/>
        <v>60</v>
      </c>
      <c r="H6" s="102">
        <f t="shared" si="4"/>
        <v>240</v>
      </c>
      <c r="I6" s="16"/>
    </row>
    <row r="7" spans="1:9" ht="27" customHeight="1" thickBot="1">
      <c r="A7" s="88" t="s">
        <v>37</v>
      </c>
      <c r="B7" s="25" t="s">
        <v>72</v>
      </c>
      <c r="C7" s="103">
        <v>270</v>
      </c>
      <c r="D7" s="104">
        <f t="shared" si="0"/>
        <v>81</v>
      </c>
      <c r="E7" s="104">
        <f t="shared" si="1"/>
        <v>67.5</v>
      </c>
      <c r="F7" s="104">
        <f t="shared" si="2"/>
        <v>54</v>
      </c>
      <c r="G7" s="104">
        <f t="shared" si="3"/>
        <v>67.5</v>
      </c>
      <c r="H7" s="102">
        <f t="shared" si="4"/>
        <v>270</v>
      </c>
      <c r="I7" s="16"/>
    </row>
    <row r="8" spans="1:9" ht="28.5" customHeight="1" thickBot="1">
      <c r="A8" s="90" t="s">
        <v>0</v>
      </c>
      <c r="B8" s="25" t="s">
        <v>73</v>
      </c>
      <c r="C8" s="103">
        <v>160</v>
      </c>
      <c r="D8" s="104">
        <f t="shared" si="0"/>
        <v>48</v>
      </c>
      <c r="E8" s="104">
        <f t="shared" si="1"/>
        <v>40</v>
      </c>
      <c r="F8" s="104">
        <f t="shared" si="2"/>
        <v>32</v>
      </c>
      <c r="G8" s="104">
        <f t="shared" si="3"/>
        <v>40</v>
      </c>
      <c r="H8" s="102">
        <f t="shared" si="4"/>
        <v>160</v>
      </c>
      <c r="I8" s="16"/>
    </row>
    <row r="9" spans="1:9" ht="27" customHeight="1" thickBot="1">
      <c r="A9" s="88" t="s">
        <v>62</v>
      </c>
      <c r="B9" s="28" t="s">
        <v>74</v>
      </c>
      <c r="C9" s="105">
        <v>1500</v>
      </c>
      <c r="D9" s="104">
        <f t="shared" si="0"/>
        <v>450</v>
      </c>
      <c r="E9" s="104">
        <f t="shared" si="1"/>
        <v>375</v>
      </c>
      <c r="F9" s="104">
        <f t="shared" si="2"/>
        <v>300</v>
      </c>
      <c r="G9" s="104">
        <f t="shared" si="3"/>
        <v>375</v>
      </c>
      <c r="H9" s="102">
        <f t="shared" si="4"/>
        <v>1500</v>
      </c>
      <c r="I9" s="16"/>
    </row>
    <row r="10" spans="1:9" ht="22.5" customHeight="1" thickBot="1">
      <c r="A10" s="91" t="s">
        <v>41</v>
      </c>
      <c r="B10" s="28" t="s">
        <v>75</v>
      </c>
      <c r="C10" s="106">
        <v>1500</v>
      </c>
      <c r="D10" s="107">
        <f t="shared" si="0"/>
        <v>450</v>
      </c>
      <c r="E10" s="107">
        <f t="shared" si="1"/>
        <v>375</v>
      </c>
      <c r="F10" s="107">
        <f t="shared" si="2"/>
        <v>300</v>
      </c>
      <c r="G10" s="107">
        <f t="shared" si="3"/>
        <v>375</v>
      </c>
      <c r="H10" s="102">
        <f t="shared" si="4"/>
        <v>1500</v>
      </c>
      <c r="I10" s="16"/>
    </row>
    <row r="11" spans="1:9" ht="22.5" customHeight="1" thickBot="1">
      <c r="A11" s="92"/>
      <c r="B11" s="28"/>
      <c r="C11" s="106"/>
      <c r="D11" s="107"/>
      <c r="E11" s="107"/>
      <c r="F11" s="107"/>
      <c r="G11" s="107"/>
      <c r="H11" s="102"/>
      <c r="I11" s="16"/>
    </row>
    <row r="12" spans="1:9" ht="25.5" customHeight="1">
      <c r="A12" s="97" t="s">
        <v>65</v>
      </c>
      <c r="B12" s="85"/>
      <c r="C12" s="108">
        <f>SUM(C4:C11)</f>
        <v>9919</v>
      </c>
      <c r="D12" s="108">
        <f>SUM(D4:D11)</f>
        <v>2975.7</v>
      </c>
      <c r="E12" s="108">
        <f>SUM(E4:E11)</f>
        <v>2479.75</v>
      </c>
      <c r="F12" s="108">
        <f>SUM(F4:F11)</f>
        <v>1983.8</v>
      </c>
      <c r="G12" s="108">
        <f>SUM(G4:G11)</f>
        <v>2479.75</v>
      </c>
      <c r="H12" s="109">
        <f>SUM(D12:G12)</f>
        <v>9919</v>
      </c>
      <c r="I12" s="16"/>
    </row>
    <row r="13" spans="2:5" ht="32.25" customHeight="1">
      <c r="B13" s="1"/>
      <c r="C13" s="1"/>
      <c r="D13" s="1"/>
      <c r="E13" s="1"/>
    </row>
    <row r="14" spans="2:5" ht="18.75" customHeight="1">
      <c r="B14" s="1"/>
      <c r="C14" s="1"/>
      <c r="D14" s="1"/>
      <c r="E14" s="1"/>
    </row>
    <row r="15" spans="2:5" ht="13.5" customHeight="1">
      <c r="B15" s="1"/>
      <c r="C15" s="1"/>
      <c r="D15" s="1"/>
      <c r="E15" s="1"/>
    </row>
    <row r="16" spans="2:5" ht="40.5" customHeight="1">
      <c r="B16" s="1"/>
      <c r="C16" s="1"/>
      <c r="D16" s="1"/>
      <c r="E16" s="1"/>
    </row>
    <row r="17" spans="2:5" ht="19.5" customHeight="1">
      <c r="B17" s="1"/>
      <c r="C17" s="1"/>
      <c r="D17" s="1"/>
      <c r="E17" s="1"/>
    </row>
    <row r="18" spans="2:5" ht="29.25" customHeight="1">
      <c r="B18" s="1"/>
      <c r="C18" s="1"/>
      <c r="D18" s="1"/>
      <c r="E18" s="1"/>
    </row>
    <row r="19" spans="2:5" ht="20.25" customHeight="1">
      <c r="B19" s="1"/>
      <c r="C19" s="1"/>
      <c r="D19" s="1"/>
      <c r="E19" s="1"/>
    </row>
    <row r="20" spans="2:5" ht="21.75" customHeight="1">
      <c r="B20" s="1"/>
      <c r="C20" s="1"/>
      <c r="D20" s="1"/>
      <c r="E20" s="1"/>
    </row>
    <row r="21" spans="2:5" ht="18.75" customHeight="1">
      <c r="B21" s="1"/>
      <c r="C21" s="1"/>
      <c r="D21" s="1"/>
      <c r="E21" s="1"/>
    </row>
    <row r="22" spans="2:5" ht="18.75" customHeight="1">
      <c r="B22" s="1"/>
      <c r="C22" s="1"/>
      <c r="D22" s="1"/>
      <c r="E22" s="1"/>
    </row>
    <row r="23" spans="2:5" ht="22.5" customHeight="1">
      <c r="B23" s="1"/>
      <c r="C23" s="1"/>
      <c r="D23" s="1"/>
      <c r="E23" s="1"/>
    </row>
    <row r="24" spans="2:5" ht="24" customHeight="1">
      <c r="B24" s="1"/>
      <c r="C24" s="1"/>
      <c r="D24" s="1"/>
      <c r="E24" s="1"/>
    </row>
    <row r="25" spans="2:5" ht="19.5" customHeight="1">
      <c r="B25" s="1"/>
      <c r="C25" s="1"/>
      <c r="D25" s="1"/>
      <c r="E25" s="1"/>
    </row>
    <row r="26" spans="2:5" ht="29.25" customHeight="1">
      <c r="B26" s="1"/>
      <c r="C26" s="1"/>
      <c r="D26" s="1"/>
      <c r="E26" s="1"/>
    </row>
    <row r="27" spans="2:5" ht="29.25" customHeight="1">
      <c r="B27" s="1"/>
      <c r="C27" s="1"/>
      <c r="D27" s="1"/>
      <c r="E27" s="1"/>
    </row>
    <row r="28" spans="2:5" ht="19.5" customHeight="1">
      <c r="B28" s="1"/>
      <c r="C28" s="1"/>
      <c r="D28" s="1"/>
      <c r="E28" s="1"/>
    </row>
    <row r="29" spans="2:5" ht="29.25" customHeight="1">
      <c r="B29" s="1"/>
      <c r="C29" s="1"/>
      <c r="D29" s="1"/>
      <c r="E29" s="1"/>
    </row>
    <row r="30" spans="2:5" ht="30.75" customHeight="1">
      <c r="B30" s="1"/>
      <c r="C30" s="1"/>
      <c r="D30" s="1"/>
      <c r="E30" s="1"/>
    </row>
    <row r="31" spans="2:5" ht="18.75" customHeight="1">
      <c r="B31" s="1"/>
      <c r="C31" s="1"/>
      <c r="D31" s="1"/>
      <c r="E31" s="1"/>
    </row>
    <row r="32" spans="2:5" ht="25.5" customHeight="1">
      <c r="B32" s="1"/>
      <c r="C32" s="1"/>
      <c r="D32" s="1"/>
      <c r="E32" s="1"/>
    </row>
    <row r="33" spans="2:5" ht="19.5" customHeight="1">
      <c r="B33" s="1"/>
      <c r="C33" s="1"/>
      <c r="D33" s="1"/>
      <c r="E33" s="1"/>
    </row>
    <row r="34" spans="2:5" ht="21" customHeight="1">
      <c r="B34" s="1"/>
      <c r="C34" s="1"/>
      <c r="D34" s="1"/>
      <c r="E34" s="1"/>
    </row>
    <row r="35" spans="2:5" ht="21" customHeight="1">
      <c r="B35" s="1"/>
      <c r="C35" s="1"/>
      <c r="D35" s="1"/>
      <c r="E35" s="1"/>
    </row>
    <row r="36" spans="2:5" ht="20.25" customHeight="1">
      <c r="B36" s="1"/>
      <c r="C36" s="1"/>
      <c r="D36" s="1"/>
      <c r="E36" s="1"/>
    </row>
    <row r="37" spans="2:5" ht="22.5" customHeight="1">
      <c r="B37" s="1"/>
      <c r="C37" s="1"/>
      <c r="D37" s="1"/>
      <c r="E37" s="1"/>
    </row>
    <row r="38" spans="2:5" ht="19.5" customHeight="1">
      <c r="B38" s="1"/>
      <c r="C38" s="1"/>
      <c r="D38" s="1"/>
      <c r="E38" s="1"/>
    </row>
    <row r="39" spans="2:5" ht="19.5" customHeight="1">
      <c r="B39" s="1"/>
      <c r="C39" s="1"/>
      <c r="D39" s="1"/>
      <c r="E39" s="1"/>
    </row>
    <row r="40" spans="2:5" ht="29.25" customHeight="1">
      <c r="B40" s="1"/>
      <c r="C40" s="1"/>
      <c r="D40" s="1"/>
      <c r="E40" s="1"/>
    </row>
    <row r="41" spans="2:5" ht="29.25" customHeight="1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1"/>
      <c r="D49" s="1"/>
      <c r="E49" s="1"/>
    </row>
    <row r="50" spans="2:5" ht="12.75">
      <c r="B50" s="1"/>
      <c r="C50" s="1"/>
      <c r="D50" s="1"/>
      <c r="E50" s="1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29.140625" style="1" customWidth="1"/>
    <col min="2" max="2" width="11.140625" style="22" customWidth="1"/>
    <col min="3" max="3" width="12.00390625" style="2" customWidth="1"/>
    <col min="4" max="5" width="12.57421875" style="2" customWidth="1"/>
    <col min="6" max="6" width="12.00390625" style="1" customWidth="1"/>
    <col min="7" max="7" width="11.8515625" style="1" customWidth="1"/>
    <col min="8" max="8" width="13.57421875" style="1" customWidth="1"/>
    <col min="9" max="9" width="10.140625" style="1" customWidth="1"/>
    <col min="10" max="14" width="9.140625" style="1" customWidth="1"/>
    <col min="15" max="15" width="14.28125" style="1" customWidth="1"/>
    <col min="16" max="16" width="13.57421875" style="1" customWidth="1"/>
    <col min="17" max="16384" width="9.140625" style="1" customWidth="1"/>
  </cols>
  <sheetData>
    <row r="1" spans="1:9" ht="36.75" customHeight="1">
      <c r="A1" s="128" t="s">
        <v>84</v>
      </c>
      <c r="B1" s="128"/>
      <c r="C1" s="128"/>
      <c r="D1" s="128"/>
      <c r="E1" s="128"/>
      <c r="F1" s="128"/>
      <c r="G1" s="128"/>
      <c r="H1" s="17"/>
      <c r="I1" s="17"/>
    </row>
    <row r="2" spans="1:9" ht="24" customHeight="1">
      <c r="A2" s="136" t="s">
        <v>77</v>
      </c>
      <c r="B2" s="137"/>
      <c r="C2" s="137"/>
      <c r="D2" s="137"/>
      <c r="E2" s="137"/>
      <c r="F2" s="137"/>
      <c r="G2" s="137"/>
      <c r="H2" s="95"/>
      <c r="I2" s="17"/>
    </row>
    <row r="3" spans="1:9" ht="39.75" customHeight="1" thickBot="1">
      <c r="A3" s="31" t="s">
        <v>31</v>
      </c>
      <c r="B3" s="31" t="s">
        <v>32</v>
      </c>
      <c r="C3" s="32" t="s">
        <v>33</v>
      </c>
      <c r="D3" s="32" t="s">
        <v>18</v>
      </c>
      <c r="E3" s="32" t="s">
        <v>19</v>
      </c>
      <c r="F3" s="32" t="s">
        <v>20</v>
      </c>
      <c r="G3" s="94" t="s">
        <v>21</v>
      </c>
      <c r="H3" s="96"/>
      <c r="I3" s="2"/>
    </row>
    <row r="4" spans="1:9" ht="22.5" customHeight="1" thickBot="1">
      <c r="A4" s="91" t="s">
        <v>41</v>
      </c>
      <c r="B4" s="28" t="s">
        <v>75</v>
      </c>
      <c r="C4" s="106">
        <v>1963</v>
      </c>
      <c r="D4" s="107">
        <f>C4*30%</f>
        <v>588.9</v>
      </c>
      <c r="E4" s="107">
        <f>C4*25%</f>
        <v>490.75</v>
      </c>
      <c r="F4" s="107">
        <f>C4*20%</f>
        <v>392.6</v>
      </c>
      <c r="G4" s="107">
        <f>C4*25%</f>
        <v>490.75</v>
      </c>
      <c r="H4" s="102">
        <f>SUM(D4:G4)</f>
        <v>1963</v>
      </c>
      <c r="I4" s="16"/>
    </row>
    <row r="5" spans="1:9" ht="22.5" customHeight="1" thickBot="1">
      <c r="A5" s="92"/>
      <c r="B5" s="28"/>
      <c r="C5" s="106"/>
      <c r="D5" s="107"/>
      <c r="E5" s="107"/>
      <c r="F5" s="107"/>
      <c r="G5" s="107"/>
      <c r="H5" s="102"/>
      <c r="I5" s="16"/>
    </row>
    <row r="6" spans="1:9" ht="25.5" customHeight="1">
      <c r="A6" s="97" t="s">
        <v>65</v>
      </c>
      <c r="B6" s="85"/>
      <c r="C6" s="108">
        <f>SUM(C4:C5)</f>
        <v>1963</v>
      </c>
      <c r="D6" s="108">
        <f>SUM(D4:D5)</f>
        <v>588.9</v>
      </c>
      <c r="E6" s="108">
        <f>SUM(E4:E5)</f>
        <v>490.75</v>
      </c>
      <c r="F6" s="108">
        <f>SUM(F4:F5)</f>
        <v>392.6</v>
      </c>
      <c r="G6" s="108">
        <f>SUM(G4:G5)</f>
        <v>490.75</v>
      </c>
      <c r="H6" s="109">
        <f>SUM(D6:G6)</f>
        <v>1963</v>
      </c>
      <c r="I6" s="16"/>
    </row>
    <row r="7" spans="2:5" ht="32.25" customHeight="1">
      <c r="B7" s="1"/>
      <c r="C7" s="1"/>
      <c r="D7" s="1"/>
      <c r="E7" s="1"/>
    </row>
    <row r="8" spans="2:5" ht="18.75" customHeight="1">
      <c r="B8" s="1"/>
      <c r="C8" s="1"/>
      <c r="D8" s="1"/>
      <c r="E8" s="1"/>
    </row>
    <row r="9" spans="2:5" ht="13.5" customHeight="1">
      <c r="B9" s="1"/>
      <c r="C9" s="1"/>
      <c r="D9" s="1"/>
      <c r="E9" s="1"/>
    </row>
    <row r="10" spans="1:8" ht="40.5" customHeight="1">
      <c r="A10" s="128" t="s">
        <v>84</v>
      </c>
      <c r="B10" s="128"/>
      <c r="C10" s="128"/>
      <c r="D10" s="128"/>
      <c r="E10" s="128"/>
      <c r="F10" s="128"/>
      <c r="G10" s="128"/>
      <c r="H10" s="17"/>
    </row>
    <row r="11" spans="1:8" ht="19.5" customHeight="1">
      <c r="A11" s="136" t="s">
        <v>79</v>
      </c>
      <c r="B11" s="137"/>
      <c r="C11" s="137"/>
      <c r="D11" s="137"/>
      <c r="E11" s="137"/>
      <c r="F11" s="137"/>
      <c r="G11" s="137"/>
      <c r="H11" s="95"/>
    </row>
    <row r="12" spans="1:8" ht="29.25" customHeight="1" thickBot="1">
      <c r="A12" s="31" t="s">
        <v>31</v>
      </c>
      <c r="B12" s="31" t="s">
        <v>32</v>
      </c>
      <c r="C12" s="32" t="s">
        <v>33</v>
      </c>
      <c r="D12" s="32" t="s">
        <v>18</v>
      </c>
      <c r="E12" s="32" t="s">
        <v>19</v>
      </c>
      <c r="F12" s="32" t="s">
        <v>20</v>
      </c>
      <c r="G12" s="94" t="s">
        <v>21</v>
      </c>
      <c r="H12" s="96"/>
    </row>
    <row r="13" spans="1:8" ht="20.25" customHeight="1" thickBot="1">
      <c r="A13" s="91" t="s">
        <v>13</v>
      </c>
      <c r="B13" s="28" t="s">
        <v>78</v>
      </c>
      <c r="C13" s="106">
        <v>433</v>
      </c>
      <c r="D13" s="107">
        <f>C13*30%</f>
        <v>129.9</v>
      </c>
      <c r="E13" s="107">
        <f>C13*25%</f>
        <v>108.25</v>
      </c>
      <c r="F13" s="107">
        <f>C13*20%</f>
        <v>86.60000000000001</v>
      </c>
      <c r="G13" s="107">
        <f>C13*25%</f>
        <v>108.25</v>
      </c>
      <c r="H13" s="102">
        <f>SUM(D13:G13)</f>
        <v>433</v>
      </c>
    </row>
    <row r="14" spans="1:8" ht="21.75" customHeight="1" thickBot="1">
      <c r="A14" s="92" t="s">
        <v>41</v>
      </c>
      <c r="B14" s="28" t="s">
        <v>75</v>
      </c>
      <c r="C14" s="106">
        <v>481</v>
      </c>
      <c r="D14" s="107">
        <f>C14*30%</f>
        <v>144.29999999999998</v>
      </c>
      <c r="E14" s="107">
        <f>C14*25%</f>
        <v>120.25</v>
      </c>
      <c r="F14" s="107">
        <f>C14*20%</f>
        <v>96.2</v>
      </c>
      <c r="G14" s="107">
        <f>C14*25%</f>
        <v>120.25</v>
      </c>
      <c r="H14" s="102">
        <f>SUM(D14:G14)</f>
        <v>480.99999999999994</v>
      </c>
    </row>
    <row r="15" spans="1:8" ht="18.75" customHeight="1">
      <c r="A15" s="97" t="s">
        <v>65</v>
      </c>
      <c r="B15" s="85"/>
      <c r="C15" s="108">
        <f>SUM(C13:C14)</f>
        <v>914</v>
      </c>
      <c r="D15" s="108">
        <f>SUM(D13:D14)</f>
        <v>274.2</v>
      </c>
      <c r="E15" s="108">
        <f>SUM(E13:E14)</f>
        <v>228.5</v>
      </c>
      <c r="F15" s="108">
        <f>SUM(F13:F14)</f>
        <v>182.8</v>
      </c>
      <c r="G15" s="108">
        <f>SUM(G13:G14)</f>
        <v>228.5</v>
      </c>
      <c r="H15" s="109">
        <f>SUM(D15:G15)</f>
        <v>914</v>
      </c>
    </row>
    <row r="16" spans="2:5" ht="18.75" customHeight="1">
      <c r="B16" s="1"/>
      <c r="C16" s="1"/>
      <c r="D16" s="1"/>
      <c r="E16" s="1"/>
    </row>
    <row r="17" spans="2:5" ht="22.5" customHeight="1">
      <c r="B17" s="1"/>
      <c r="C17" s="1"/>
      <c r="D17" s="1"/>
      <c r="E17" s="1"/>
    </row>
    <row r="18" spans="2:5" ht="24" customHeight="1">
      <c r="B18" s="1"/>
      <c r="C18" s="1"/>
      <c r="D18" s="1"/>
      <c r="E18" s="1"/>
    </row>
    <row r="19" spans="2:5" ht="19.5" customHeight="1">
      <c r="B19" s="1"/>
      <c r="C19" s="1"/>
      <c r="D19" s="1"/>
      <c r="E19" s="1"/>
    </row>
    <row r="20" spans="2:5" ht="29.25" customHeight="1">
      <c r="B20" s="1"/>
      <c r="C20" s="1"/>
      <c r="D20" s="1"/>
      <c r="E20" s="1"/>
    </row>
    <row r="21" spans="2:5" ht="29.25" customHeight="1">
      <c r="B21" s="1"/>
      <c r="C21" s="1"/>
      <c r="D21" s="1"/>
      <c r="E21" s="1"/>
    </row>
    <row r="22" spans="2:5" ht="19.5" customHeight="1">
      <c r="B22" s="1"/>
      <c r="C22" s="1"/>
      <c r="D22" s="1"/>
      <c r="E22" s="1"/>
    </row>
    <row r="23" spans="2:5" ht="29.25" customHeight="1">
      <c r="B23" s="1"/>
      <c r="C23" s="1"/>
      <c r="D23" s="1"/>
      <c r="E23" s="1"/>
    </row>
    <row r="24" spans="2:5" ht="30.75" customHeight="1">
      <c r="B24" s="1"/>
      <c r="C24" s="1"/>
      <c r="D24" s="1"/>
      <c r="E24" s="1"/>
    </row>
    <row r="25" spans="2:5" ht="18.75" customHeight="1">
      <c r="B25" s="1"/>
      <c r="C25" s="1"/>
      <c r="D25" s="1"/>
      <c r="E25" s="1"/>
    </row>
    <row r="26" spans="2:5" ht="25.5" customHeight="1">
      <c r="B26" s="1"/>
      <c r="C26" s="1"/>
      <c r="D26" s="1"/>
      <c r="E26" s="1"/>
    </row>
    <row r="27" spans="2:5" ht="19.5" customHeight="1">
      <c r="B27" s="1"/>
      <c r="C27" s="1"/>
      <c r="D27" s="1"/>
      <c r="E27" s="1"/>
    </row>
    <row r="28" spans="2:5" ht="21" customHeight="1">
      <c r="B28" s="1"/>
      <c r="C28" s="1"/>
      <c r="D28" s="1"/>
      <c r="E28" s="1"/>
    </row>
    <row r="29" spans="2:5" ht="21" customHeight="1">
      <c r="B29" s="1"/>
      <c r="C29" s="1"/>
      <c r="D29" s="1"/>
      <c r="E29" s="1"/>
    </row>
    <row r="30" spans="2:5" ht="20.25" customHeight="1">
      <c r="B30" s="1"/>
      <c r="C30" s="1"/>
      <c r="D30" s="1"/>
      <c r="E30" s="1"/>
    </row>
    <row r="31" spans="2:5" ht="22.5" customHeight="1">
      <c r="B31" s="1"/>
      <c r="C31" s="1"/>
      <c r="D31" s="1"/>
      <c r="E31" s="1"/>
    </row>
    <row r="32" spans="2:5" ht="19.5" customHeight="1">
      <c r="B32" s="1"/>
      <c r="C32" s="1"/>
      <c r="D32" s="1"/>
      <c r="E32" s="1"/>
    </row>
    <row r="33" spans="2:5" ht="19.5" customHeight="1">
      <c r="B33" s="1"/>
      <c r="C33" s="1"/>
      <c r="D33" s="1"/>
      <c r="E33" s="1"/>
    </row>
    <row r="34" spans="2:5" ht="29.25" customHeight="1">
      <c r="B34" s="1"/>
      <c r="C34" s="1"/>
      <c r="D34" s="1"/>
      <c r="E34" s="1"/>
    </row>
    <row r="35" spans="2:5" ht="29.25" customHeight="1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</sheetData>
  <sheetProtection/>
  <mergeCells count="4">
    <mergeCell ref="A1:G1"/>
    <mergeCell ref="A2:G2"/>
    <mergeCell ref="A10:G10"/>
    <mergeCell ref="A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asen kole</cp:lastModifiedBy>
  <cp:lastPrinted>2016-01-26T07:37:44Z</cp:lastPrinted>
  <dcterms:created xsi:type="dcterms:W3CDTF">2013-02-05T12:27:32Z</dcterms:created>
  <dcterms:modified xsi:type="dcterms:W3CDTF">2016-12-18T11:32:44Z</dcterms:modified>
  <cp:category/>
  <cp:version/>
  <cp:contentType/>
  <cp:contentStatus/>
</cp:coreProperties>
</file>